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PLANEAMIENTO\AFOROS VEHICULARES BARRANQUILLA\INTERSECCIONES SEMAFORIZADAS\Semaforizadas\1339\2016\"/>
    </mc:Choice>
  </mc:AlternateContent>
  <bookViews>
    <workbookView xWindow="240" yWindow="90" windowWidth="9135" windowHeight="4965" tabRatio="736" activeTab="3"/>
  </bookViews>
  <sheets>
    <sheet name="G-1" sheetId="4678" r:id="rId1"/>
    <sheet name="G-2" sheetId="4694" state="hidden" r:id="rId2"/>
    <sheet name="G-3" sheetId="4695" r:id="rId3"/>
    <sheet name="G-4" sheetId="4696" r:id="rId4"/>
    <sheet name="G-TOTAL" sheetId="4697" r:id="rId5"/>
    <sheet name="DIRECCIONALIDAD" sheetId="4689" r:id="rId6"/>
  </sheets>
  <definedNames>
    <definedName name="_xlnm.Print_Area" localSheetId="0">'G-1'!$A$1:$U$65</definedName>
    <definedName name="_xlnm.Print_Area" localSheetId="1">'G-2'!$A$1:$U$65</definedName>
    <definedName name="_xlnm.Print_Area" localSheetId="2">'G-3'!$A$1:$U$65</definedName>
    <definedName name="_xlnm.Print_Area" localSheetId="3">'G-4'!$A$1:$U$65</definedName>
    <definedName name="_xlnm.Print_Area" localSheetId="4">'G-TOTAL'!$A$1:$U$65</definedName>
  </definedNames>
  <calcPr calcId="152511"/>
</workbook>
</file>

<file path=xl/calcChain.xml><?xml version="1.0" encoding="utf-8"?>
<calcChain xmlns="http://schemas.openxmlformats.org/spreadsheetml/2006/main">
  <c r="F44" i="4689" l="1"/>
  <c r="E44" i="4689"/>
  <c r="E41" i="4689"/>
  <c r="T31" i="4695" l="1"/>
  <c r="U31" i="4695" s="1"/>
  <c r="M31" i="4695"/>
  <c r="N31" i="4695" s="1"/>
  <c r="F31" i="4695"/>
  <c r="G31" i="4695" s="1"/>
  <c r="T30" i="4695"/>
  <c r="U30" i="4695" s="1"/>
  <c r="M30" i="4695"/>
  <c r="N30" i="4695" s="1"/>
  <c r="F30" i="4695"/>
  <c r="G30" i="4695" s="1"/>
  <c r="T29" i="4695"/>
  <c r="U29" i="4695" s="1"/>
  <c r="M29" i="4695"/>
  <c r="N29" i="4695" s="1"/>
  <c r="F29" i="4695"/>
  <c r="G29" i="4695" s="1"/>
  <c r="T28" i="4695"/>
  <c r="U28" i="4695" s="1"/>
  <c r="M28" i="4695"/>
  <c r="N28" i="4695" s="1"/>
  <c r="F28" i="4695"/>
  <c r="G28" i="4695" s="1"/>
  <c r="T27" i="4695"/>
  <c r="U27" i="4695" s="1"/>
  <c r="M27" i="4695"/>
  <c r="N27" i="4695" s="1"/>
  <c r="F27" i="4695"/>
  <c r="G27" i="4695" s="1"/>
  <c r="T26" i="4695"/>
  <c r="U26" i="4695" s="1"/>
  <c r="M26" i="4695"/>
  <c r="N26" i="4695" s="1"/>
  <c r="F26" i="4695"/>
  <c r="G26" i="4695" s="1"/>
  <c r="T25" i="4695"/>
  <c r="U25" i="4695" s="1"/>
  <c r="M25" i="4695"/>
  <c r="N25" i="4695" s="1"/>
  <c r="F25" i="4695"/>
  <c r="G25" i="4695" s="1"/>
  <c r="T24" i="4695"/>
  <c r="U24" i="4695" s="1"/>
  <c r="M24" i="4695"/>
  <c r="N24" i="4695" s="1"/>
  <c r="F24" i="4695"/>
  <c r="G24" i="4695" s="1"/>
  <c r="T23" i="4695"/>
  <c r="U23" i="4695" s="1"/>
  <c r="M23" i="4695"/>
  <c r="N23" i="4695" s="1"/>
  <c r="F23" i="4695"/>
  <c r="G23" i="4695" s="1"/>
  <c r="T22" i="4695"/>
  <c r="U22" i="4695" s="1"/>
  <c r="M22" i="4695"/>
  <c r="N22" i="4695" s="1"/>
  <c r="F22" i="4695"/>
  <c r="G22" i="4695" s="1"/>
  <c r="T21" i="4695"/>
  <c r="U21" i="4695" s="1"/>
  <c r="M21" i="4695"/>
  <c r="N21" i="4695" s="1"/>
  <c r="F21" i="4695"/>
  <c r="G21" i="4695" s="1"/>
  <c r="T20" i="4695"/>
  <c r="U20" i="4695" s="1"/>
  <c r="M20" i="4695"/>
  <c r="N20" i="4695" s="1"/>
  <c r="F20" i="4695"/>
  <c r="G20" i="4695" s="1"/>
  <c r="T19" i="4695"/>
  <c r="U19" i="4695" s="1"/>
  <c r="M19" i="4695"/>
  <c r="N19" i="4695" s="1"/>
  <c r="F19" i="4695"/>
  <c r="G19" i="4695" s="1"/>
  <c r="T18" i="4695"/>
  <c r="U18" i="4695" s="1"/>
  <c r="M18" i="4695"/>
  <c r="N18" i="4695" s="1"/>
  <c r="F18" i="4695"/>
  <c r="G18" i="4695" s="1"/>
  <c r="T17" i="4695"/>
  <c r="U17" i="4695" s="1"/>
  <c r="M17" i="4695"/>
  <c r="N17" i="4695" s="1"/>
  <c r="F17" i="4695"/>
  <c r="G17" i="4695" s="1"/>
  <c r="T16" i="4695"/>
  <c r="U16" i="4695" s="1"/>
  <c r="M16" i="4695"/>
  <c r="N16" i="4695" s="1"/>
  <c r="F16" i="4695"/>
  <c r="G16" i="4695" s="1"/>
  <c r="T15" i="4695"/>
  <c r="U15" i="4695" s="1"/>
  <c r="M15" i="4695"/>
  <c r="N15" i="4695" s="1"/>
  <c r="F15" i="4695"/>
  <c r="G15" i="4695" s="1"/>
  <c r="T14" i="4695"/>
  <c r="U14" i="4695" s="1"/>
  <c r="M14" i="4695"/>
  <c r="N14" i="4695" s="1"/>
  <c r="F14" i="4695"/>
  <c r="G14" i="4695" s="1"/>
  <c r="T13" i="4695"/>
  <c r="U13" i="4695" s="1"/>
  <c r="M13" i="4695"/>
  <c r="N13" i="4695" s="1"/>
  <c r="F13" i="4695"/>
  <c r="G13" i="4695" s="1"/>
  <c r="T12" i="4695"/>
  <c r="N12" i="4695"/>
  <c r="M12" i="4695"/>
  <c r="F12" i="4695"/>
  <c r="T11" i="4695"/>
  <c r="N11" i="4695"/>
  <c r="M11" i="4695"/>
  <c r="F11" i="4695"/>
  <c r="T10" i="4695"/>
  <c r="N10" i="4695"/>
  <c r="M10" i="4695"/>
  <c r="F10" i="4695"/>
  <c r="N32" i="4695" l="1"/>
  <c r="G32" i="4695"/>
  <c r="U32" i="4695"/>
  <c r="P30" i="4697"/>
  <c r="Q30" i="4697"/>
  <c r="R30" i="4697"/>
  <c r="S30" i="4697"/>
  <c r="P31" i="4697"/>
  <c r="Q31" i="4697"/>
  <c r="R31" i="4697"/>
  <c r="S31" i="4697"/>
  <c r="B10" i="4697"/>
  <c r="C10" i="4697"/>
  <c r="D10" i="4697"/>
  <c r="E10" i="4697"/>
  <c r="I10" i="4697"/>
  <c r="J10" i="4697"/>
  <c r="K10" i="4697"/>
  <c r="L10" i="4697"/>
  <c r="P10" i="4697"/>
  <c r="Q10" i="4697"/>
  <c r="R10" i="4697"/>
  <c r="S10" i="4697"/>
  <c r="B11" i="4697"/>
  <c r="C11" i="4697"/>
  <c r="D11" i="4697"/>
  <c r="E11" i="4697"/>
  <c r="I11" i="4697"/>
  <c r="J11" i="4697"/>
  <c r="K11" i="4697"/>
  <c r="L11" i="4697"/>
  <c r="M11" i="4697"/>
  <c r="P11" i="4697"/>
  <c r="Q11" i="4697"/>
  <c r="R11" i="4697"/>
  <c r="S11" i="4697"/>
  <c r="B12" i="4697"/>
  <c r="C12" i="4697"/>
  <c r="D12" i="4697"/>
  <c r="E12" i="4697"/>
  <c r="I12" i="4697"/>
  <c r="J12" i="4697"/>
  <c r="K12" i="4697"/>
  <c r="L12" i="4697"/>
  <c r="P12" i="4697"/>
  <c r="Q12" i="4697"/>
  <c r="R12" i="4697"/>
  <c r="S12" i="4697"/>
  <c r="B13" i="4697"/>
  <c r="C13" i="4697"/>
  <c r="D13" i="4697"/>
  <c r="E13" i="4697"/>
  <c r="I13" i="4697"/>
  <c r="J13" i="4697"/>
  <c r="K13" i="4697"/>
  <c r="L13" i="4697"/>
  <c r="P13" i="4697"/>
  <c r="Q13" i="4697"/>
  <c r="R13" i="4697"/>
  <c r="S13" i="4697"/>
  <c r="B14" i="4697"/>
  <c r="C14" i="4697"/>
  <c r="D14" i="4697"/>
  <c r="E14" i="4697"/>
  <c r="I14" i="4697"/>
  <c r="J14" i="4697"/>
  <c r="K14" i="4697"/>
  <c r="L14" i="4697"/>
  <c r="P14" i="4697"/>
  <c r="Q14" i="4697"/>
  <c r="R14" i="4697"/>
  <c r="S14" i="4697"/>
  <c r="B15" i="4697"/>
  <c r="C15" i="4697"/>
  <c r="D15" i="4697"/>
  <c r="E15" i="4697"/>
  <c r="I15" i="4697"/>
  <c r="J15" i="4697"/>
  <c r="K15" i="4697"/>
  <c r="L15" i="4697"/>
  <c r="P15" i="4697"/>
  <c r="Q15" i="4697"/>
  <c r="R15" i="4697"/>
  <c r="S15" i="4697"/>
  <c r="B16" i="4697"/>
  <c r="C16" i="4697"/>
  <c r="D16" i="4697"/>
  <c r="E16" i="4697"/>
  <c r="I16" i="4697"/>
  <c r="J16" i="4697"/>
  <c r="K16" i="4697"/>
  <c r="L16" i="4697"/>
  <c r="P16" i="4697"/>
  <c r="Q16" i="4697"/>
  <c r="R16" i="4697"/>
  <c r="S16" i="4697"/>
  <c r="B17" i="4697"/>
  <c r="C17" i="4697"/>
  <c r="D17" i="4697"/>
  <c r="E17" i="4697"/>
  <c r="I17" i="4697"/>
  <c r="J17" i="4697"/>
  <c r="K17" i="4697"/>
  <c r="L17" i="4697"/>
  <c r="P17" i="4697"/>
  <c r="Q17" i="4697"/>
  <c r="R17" i="4697"/>
  <c r="S17" i="4697"/>
  <c r="B18" i="4697"/>
  <c r="C18" i="4697"/>
  <c r="D18" i="4697"/>
  <c r="E18" i="4697"/>
  <c r="I18" i="4697"/>
  <c r="J18" i="4697"/>
  <c r="K18" i="4697"/>
  <c r="L18" i="4697"/>
  <c r="P18" i="4697"/>
  <c r="Q18" i="4697"/>
  <c r="R18" i="4697"/>
  <c r="S18" i="4697"/>
  <c r="B19" i="4697"/>
  <c r="C19" i="4697"/>
  <c r="D19" i="4697"/>
  <c r="E19" i="4697"/>
  <c r="I19" i="4697"/>
  <c r="J19" i="4697"/>
  <c r="K19" i="4697"/>
  <c r="L19" i="4697"/>
  <c r="P19" i="4697"/>
  <c r="Q19" i="4697"/>
  <c r="R19" i="4697"/>
  <c r="S19" i="4697"/>
  <c r="B20" i="4697"/>
  <c r="C20" i="4697"/>
  <c r="D20" i="4697"/>
  <c r="E20" i="4697"/>
  <c r="I20" i="4697"/>
  <c r="J20" i="4697"/>
  <c r="K20" i="4697"/>
  <c r="L20" i="4697"/>
  <c r="P20" i="4697"/>
  <c r="Q20" i="4697"/>
  <c r="R20" i="4697"/>
  <c r="S20" i="4697"/>
  <c r="B21" i="4697"/>
  <c r="C21" i="4697"/>
  <c r="D21" i="4697"/>
  <c r="E21" i="4697"/>
  <c r="I21" i="4697"/>
  <c r="J21" i="4697"/>
  <c r="K21" i="4697"/>
  <c r="L21" i="4697"/>
  <c r="P21" i="4697"/>
  <c r="Q21" i="4697"/>
  <c r="R21" i="4697"/>
  <c r="S21" i="4697"/>
  <c r="B22" i="4697"/>
  <c r="C22" i="4697"/>
  <c r="D22" i="4697"/>
  <c r="E22" i="4697"/>
  <c r="I22" i="4697"/>
  <c r="J22" i="4697"/>
  <c r="K22" i="4697"/>
  <c r="L22" i="4697"/>
  <c r="P22" i="4697"/>
  <c r="Q22" i="4697"/>
  <c r="R22" i="4697"/>
  <c r="S22" i="4697"/>
  <c r="B23" i="4697"/>
  <c r="C23" i="4697"/>
  <c r="D23" i="4697"/>
  <c r="E23" i="4697"/>
  <c r="I23" i="4697"/>
  <c r="J23" i="4697"/>
  <c r="K23" i="4697"/>
  <c r="L23" i="4697"/>
  <c r="P23" i="4697"/>
  <c r="Q23" i="4697"/>
  <c r="R23" i="4697"/>
  <c r="S23" i="4697"/>
  <c r="B24" i="4697"/>
  <c r="C24" i="4697"/>
  <c r="D24" i="4697"/>
  <c r="E24" i="4697"/>
  <c r="I24" i="4697"/>
  <c r="J24" i="4697"/>
  <c r="K24" i="4697"/>
  <c r="L24" i="4697"/>
  <c r="P24" i="4697"/>
  <c r="Q24" i="4697"/>
  <c r="R24" i="4697"/>
  <c r="S24" i="4697"/>
  <c r="B25" i="4697"/>
  <c r="C25" i="4697"/>
  <c r="D25" i="4697"/>
  <c r="E25" i="4697"/>
  <c r="I25" i="4697"/>
  <c r="J25" i="4697"/>
  <c r="K25" i="4697"/>
  <c r="L25" i="4697"/>
  <c r="P25" i="4697"/>
  <c r="Q25" i="4697"/>
  <c r="R25" i="4697"/>
  <c r="S25" i="4697"/>
  <c r="B26" i="4697"/>
  <c r="C26" i="4697"/>
  <c r="D26" i="4697"/>
  <c r="E26" i="4697"/>
  <c r="I26" i="4697"/>
  <c r="J26" i="4697"/>
  <c r="K26" i="4697"/>
  <c r="L26" i="4697"/>
  <c r="P26" i="4697"/>
  <c r="Q26" i="4697"/>
  <c r="R26" i="4697"/>
  <c r="S26" i="4697"/>
  <c r="B27" i="4697"/>
  <c r="C27" i="4697"/>
  <c r="D27" i="4697"/>
  <c r="E27" i="4697"/>
  <c r="I27" i="4697"/>
  <c r="J27" i="4697"/>
  <c r="K27" i="4697"/>
  <c r="L27" i="4697"/>
  <c r="P27" i="4697"/>
  <c r="Q27" i="4697"/>
  <c r="R27" i="4697"/>
  <c r="S27" i="4697"/>
  <c r="B28" i="4697"/>
  <c r="C28" i="4697"/>
  <c r="D28" i="4697"/>
  <c r="E28" i="4697"/>
  <c r="I28" i="4697"/>
  <c r="J28" i="4697"/>
  <c r="K28" i="4697"/>
  <c r="L28" i="4697"/>
  <c r="P28" i="4697"/>
  <c r="Q28" i="4697"/>
  <c r="R28" i="4697"/>
  <c r="S28" i="4697"/>
  <c r="B29" i="4697"/>
  <c r="C29" i="4697"/>
  <c r="D29" i="4697"/>
  <c r="E29" i="4697"/>
  <c r="I29" i="4697"/>
  <c r="J29" i="4697"/>
  <c r="K29" i="4697"/>
  <c r="L29" i="4697"/>
  <c r="P29" i="4697"/>
  <c r="Q29" i="4697"/>
  <c r="R29" i="4697"/>
  <c r="S29" i="4697"/>
  <c r="B30" i="4697"/>
  <c r="C30" i="4697"/>
  <c r="D30" i="4697"/>
  <c r="E30" i="4697"/>
  <c r="I30" i="4697"/>
  <c r="J30" i="4697"/>
  <c r="K30" i="4697"/>
  <c r="L30" i="4697"/>
  <c r="B31" i="4697"/>
  <c r="C31" i="4697"/>
  <c r="D31" i="4697"/>
  <c r="E31" i="4697"/>
  <c r="I31" i="4697"/>
  <c r="J31" i="4697"/>
  <c r="K31" i="4697"/>
  <c r="L31" i="4697"/>
  <c r="T31" i="4696"/>
  <c r="U31" i="4696" s="1"/>
  <c r="M31" i="4696"/>
  <c r="F31" i="4696"/>
  <c r="G31" i="4696" s="1"/>
  <c r="T30" i="4696"/>
  <c r="U30" i="4696" s="1"/>
  <c r="M30" i="4696"/>
  <c r="F30" i="4696"/>
  <c r="G30" i="4696" s="1"/>
  <c r="T29" i="4696"/>
  <c r="U29" i="4696" s="1"/>
  <c r="M29" i="4696"/>
  <c r="F29" i="4696"/>
  <c r="G29" i="4696" s="1"/>
  <c r="T28" i="4696"/>
  <c r="U28" i="4696" s="1"/>
  <c r="M28" i="4696"/>
  <c r="F28" i="4696"/>
  <c r="G28" i="4696" s="1"/>
  <c r="T27" i="4696"/>
  <c r="U27" i="4696" s="1"/>
  <c r="M27" i="4696"/>
  <c r="N27" i="4696" s="1"/>
  <c r="F27" i="4696"/>
  <c r="G27" i="4696" s="1"/>
  <c r="T26" i="4696"/>
  <c r="U26" i="4696" s="1"/>
  <c r="M26" i="4696"/>
  <c r="F26" i="4696"/>
  <c r="G26" i="4696" s="1"/>
  <c r="T25" i="4696"/>
  <c r="U25" i="4696" s="1"/>
  <c r="M25" i="4696"/>
  <c r="N25" i="4696" s="1"/>
  <c r="F25" i="4696"/>
  <c r="G25" i="4696" s="1"/>
  <c r="T24" i="4696"/>
  <c r="U24" i="4696" s="1"/>
  <c r="M24" i="4696"/>
  <c r="F24" i="4696"/>
  <c r="G24" i="4696" s="1"/>
  <c r="T23" i="4696"/>
  <c r="U23" i="4696" s="1"/>
  <c r="M23" i="4696"/>
  <c r="N23" i="4696" s="1"/>
  <c r="F23" i="4696"/>
  <c r="G23" i="4696" s="1"/>
  <c r="T22" i="4696"/>
  <c r="U22" i="4696" s="1"/>
  <c r="M22" i="4696"/>
  <c r="F22" i="4696"/>
  <c r="G22" i="4696" s="1"/>
  <c r="T21" i="4696"/>
  <c r="U21" i="4696" s="1"/>
  <c r="M21" i="4696"/>
  <c r="N21" i="4696" s="1"/>
  <c r="F21" i="4696"/>
  <c r="G21" i="4696" s="1"/>
  <c r="T20" i="4696"/>
  <c r="U20" i="4696" s="1"/>
  <c r="M20" i="4696"/>
  <c r="F20" i="4696"/>
  <c r="G20" i="4696" s="1"/>
  <c r="T19" i="4696"/>
  <c r="U19" i="4696" s="1"/>
  <c r="M19" i="4696"/>
  <c r="N19" i="4696" s="1"/>
  <c r="F19" i="4696"/>
  <c r="G19" i="4696" s="1"/>
  <c r="T18" i="4696"/>
  <c r="U18" i="4696" s="1"/>
  <c r="M18" i="4696"/>
  <c r="F18" i="4696"/>
  <c r="G18" i="4696" s="1"/>
  <c r="T17" i="4696"/>
  <c r="U17" i="4696" s="1"/>
  <c r="M17" i="4696"/>
  <c r="N17" i="4696" s="1"/>
  <c r="F17" i="4696"/>
  <c r="G17" i="4696" s="1"/>
  <c r="T16" i="4696"/>
  <c r="U16" i="4696" s="1"/>
  <c r="M16" i="4696"/>
  <c r="F16" i="4696"/>
  <c r="G16" i="4696" s="1"/>
  <c r="T15" i="4696"/>
  <c r="M15" i="4696"/>
  <c r="N16" i="4696" s="1"/>
  <c r="F15" i="4696"/>
  <c r="G15" i="4696" s="1"/>
  <c r="T14" i="4696"/>
  <c r="M14" i="4696"/>
  <c r="F14" i="4696"/>
  <c r="G14" i="4696" s="1"/>
  <c r="T13" i="4696"/>
  <c r="M13" i="4696"/>
  <c r="F13" i="4696"/>
  <c r="G13" i="4696" s="1"/>
  <c r="T12" i="4696"/>
  <c r="U15" i="4696" s="1"/>
  <c r="M12" i="4696"/>
  <c r="F12" i="4696"/>
  <c r="T11" i="4696"/>
  <c r="M11" i="4696"/>
  <c r="F11" i="4696"/>
  <c r="T10" i="4696"/>
  <c r="M10" i="4696"/>
  <c r="N10" i="4696" s="1"/>
  <c r="F10" i="4696"/>
  <c r="T31" i="4694"/>
  <c r="M31" i="4694"/>
  <c r="F31" i="4694"/>
  <c r="T30" i="4694"/>
  <c r="M30" i="4694"/>
  <c r="F30" i="4694"/>
  <c r="T29" i="4694"/>
  <c r="M29" i="4694"/>
  <c r="F29" i="4694"/>
  <c r="T28" i="4694"/>
  <c r="M28" i="4694"/>
  <c r="F28" i="4694"/>
  <c r="T27" i="4694"/>
  <c r="M27" i="4694"/>
  <c r="F27" i="4694"/>
  <c r="T26" i="4694"/>
  <c r="M26" i="4694"/>
  <c r="F26" i="4694"/>
  <c r="T25" i="4694"/>
  <c r="M25" i="4694"/>
  <c r="F25" i="4694"/>
  <c r="T24" i="4694"/>
  <c r="M24" i="4694"/>
  <c r="F24" i="4694"/>
  <c r="T23" i="4694"/>
  <c r="M23" i="4694"/>
  <c r="F23" i="4694"/>
  <c r="T22" i="4694"/>
  <c r="M22" i="4694"/>
  <c r="F22" i="4694"/>
  <c r="T21" i="4694"/>
  <c r="M21" i="4694"/>
  <c r="F21" i="4694"/>
  <c r="T20" i="4694"/>
  <c r="M20" i="4694"/>
  <c r="F20" i="4694"/>
  <c r="T19" i="4694"/>
  <c r="M19" i="4694"/>
  <c r="F19" i="4694"/>
  <c r="T18" i="4694"/>
  <c r="M18" i="4694"/>
  <c r="F18" i="4694"/>
  <c r="T17" i="4694"/>
  <c r="M17" i="4694"/>
  <c r="F17" i="4694"/>
  <c r="T16" i="4694"/>
  <c r="M16" i="4694"/>
  <c r="F16" i="4694"/>
  <c r="T15" i="4694"/>
  <c r="M15" i="4694"/>
  <c r="F15" i="4694"/>
  <c r="T14" i="4694"/>
  <c r="M14" i="4694"/>
  <c r="N14" i="4694" s="1"/>
  <c r="F14" i="4694"/>
  <c r="T13" i="4694"/>
  <c r="M13" i="4694"/>
  <c r="F13" i="4694"/>
  <c r="T12" i="4694"/>
  <c r="M12" i="4694"/>
  <c r="F12" i="4694"/>
  <c r="T11" i="4694"/>
  <c r="M11" i="4694"/>
  <c r="F11" i="4694"/>
  <c r="T10" i="4694"/>
  <c r="M10" i="4694"/>
  <c r="N12" i="4694" s="1"/>
  <c r="F10" i="4694"/>
  <c r="T30" i="4678"/>
  <c r="T31" i="4678"/>
  <c r="N30" i="4696" l="1"/>
  <c r="N29" i="4696"/>
  <c r="N31" i="4696"/>
  <c r="N18" i="4696"/>
  <c r="N20" i="4696"/>
  <c r="N22" i="4696"/>
  <c r="N24" i="4696"/>
  <c r="N26" i="4696"/>
  <c r="N28" i="4696"/>
  <c r="N12" i="4696"/>
  <c r="G32" i="4696"/>
  <c r="N11" i="4696"/>
  <c r="U13" i="4694"/>
  <c r="N10" i="4694"/>
  <c r="N11" i="4694"/>
  <c r="M12" i="4697"/>
  <c r="M10" i="4697"/>
  <c r="U15" i="4694"/>
  <c r="U17" i="4694"/>
  <c r="U19" i="4694"/>
  <c r="U21" i="4694"/>
  <c r="U23" i="4694"/>
  <c r="U25" i="4694"/>
  <c r="U27" i="4694"/>
  <c r="U29" i="4694"/>
  <c r="U31" i="4694"/>
  <c r="U14" i="4694"/>
  <c r="U16" i="4694"/>
  <c r="U18" i="4694"/>
  <c r="U20" i="4694"/>
  <c r="U22" i="4694"/>
  <c r="U24" i="4694"/>
  <c r="U26" i="4694"/>
  <c r="U28" i="4694"/>
  <c r="U30" i="4694"/>
  <c r="N16" i="4694"/>
  <c r="N18" i="4694"/>
  <c r="N20" i="4694"/>
  <c r="N22" i="4694"/>
  <c r="N24" i="4694"/>
  <c r="N26" i="4694"/>
  <c r="N28" i="4694"/>
  <c r="N30" i="4694"/>
  <c r="N13" i="4694"/>
  <c r="N15" i="4694"/>
  <c r="N17" i="4694"/>
  <c r="N19" i="4694"/>
  <c r="N21" i="4694"/>
  <c r="N23" i="4694"/>
  <c r="N25" i="4694"/>
  <c r="N27" i="4694"/>
  <c r="N29" i="4694"/>
  <c r="N31" i="4694"/>
  <c r="G13" i="4694"/>
  <c r="G15" i="4694"/>
  <c r="G17" i="4694"/>
  <c r="G19" i="4694"/>
  <c r="G21" i="4694"/>
  <c r="G23" i="4694"/>
  <c r="G25" i="4694"/>
  <c r="G27" i="4694"/>
  <c r="G29" i="4694"/>
  <c r="G31" i="4694"/>
  <c r="G14" i="4694"/>
  <c r="G16" i="4694"/>
  <c r="G18" i="4694"/>
  <c r="G20" i="4694"/>
  <c r="G22" i="4694"/>
  <c r="G24" i="4694"/>
  <c r="G26" i="4694"/>
  <c r="G28" i="4694"/>
  <c r="G30" i="4694"/>
  <c r="T11" i="4697"/>
  <c r="T10" i="4697"/>
  <c r="T31" i="4697"/>
  <c r="T30" i="4697"/>
  <c r="T12" i="4697"/>
  <c r="T19" i="4697"/>
  <c r="T18" i="4697"/>
  <c r="T17" i="4697"/>
  <c r="T16" i="4697"/>
  <c r="T15" i="4697"/>
  <c r="T14" i="4697"/>
  <c r="T13" i="4697"/>
  <c r="M19" i="4697"/>
  <c r="M18" i="4697"/>
  <c r="M17" i="4697"/>
  <c r="M16" i="4697"/>
  <c r="M15" i="4697"/>
  <c r="M14" i="4697"/>
  <c r="M13" i="4697"/>
  <c r="N13" i="4697" s="1"/>
  <c r="F20" i="4697"/>
  <c r="F19" i="4697"/>
  <c r="F18" i="4697"/>
  <c r="F17" i="4697"/>
  <c r="F16" i="4697"/>
  <c r="F15" i="4697"/>
  <c r="F14" i="4697"/>
  <c r="F13" i="4697"/>
  <c r="F12" i="4697"/>
  <c r="F11" i="4697"/>
  <c r="F10" i="4697"/>
  <c r="F31" i="4697"/>
  <c r="F30" i="4697"/>
  <c r="M29" i="4697"/>
  <c r="T28" i="4697"/>
  <c r="F28" i="4697"/>
  <c r="M27" i="4697"/>
  <c r="T26" i="4697"/>
  <c r="F26" i="4697"/>
  <c r="M25" i="4697"/>
  <c r="T24" i="4697"/>
  <c r="F24" i="4697"/>
  <c r="M23" i="4697"/>
  <c r="T22" i="4697"/>
  <c r="F22" i="4697"/>
  <c r="M21" i="4697"/>
  <c r="T20" i="4697"/>
  <c r="N12" i="4697"/>
  <c r="M31" i="4697"/>
  <c r="M30" i="4697"/>
  <c r="T29" i="4697"/>
  <c r="F29" i="4697"/>
  <c r="M28" i="4697"/>
  <c r="T27" i="4697"/>
  <c r="F27" i="4697"/>
  <c r="M26" i="4697"/>
  <c r="T25" i="4697"/>
  <c r="F25" i="4697"/>
  <c r="M24" i="4697"/>
  <c r="T23" i="4697"/>
  <c r="F23" i="4697"/>
  <c r="M22" i="4697"/>
  <c r="T21" i="4697"/>
  <c r="F21" i="4697"/>
  <c r="M20" i="4697"/>
  <c r="N13" i="4696"/>
  <c r="U13" i="4696"/>
  <c r="N14" i="4696"/>
  <c r="U14" i="4696"/>
  <c r="N15" i="4696"/>
  <c r="S6" i="4697"/>
  <c r="L5" i="4697"/>
  <c r="D5" i="4697"/>
  <c r="D5" i="4696"/>
  <c r="L5" i="4696"/>
  <c r="S6" i="4696"/>
  <c r="S6" i="4695"/>
  <c r="D5" i="4695"/>
  <c r="L5" i="4695"/>
  <c r="S6" i="4694"/>
  <c r="L5" i="4694"/>
  <c r="D5" i="4694"/>
  <c r="T12" i="4678"/>
  <c r="T13" i="4678"/>
  <c r="T14" i="4678"/>
  <c r="T15" i="4678"/>
  <c r="T16" i="4678"/>
  <c r="T17" i="4678"/>
  <c r="T18" i="4678"/>
  <c r="T19" i="4678"/>
  <c r="T20" i="4678"/>
  <c r="T21" i="4678"/>
  <c r="T22" i="4678"/>
  <c r="T23" i="4678"/>
  <c r="T24" i="4678"/>
  <c r="T25" i="4678"/>
  <c r="T26" i="4678"/>
  <c r="T27" i="4678"/>
  <c r="T28" i="4678"/>
  <c r="T29" i="4678"/>
  <c r="T11" i="4678"/>
  <c r="T10" i="4678"/>
  <c r="M12" i="4678"/>
  <c r="M13" i="4678"/>
  <c r="M14" i="4678"/>
  <c r="M15" i="4678"/>
  <c r="M16" i="4678"/>
  <c r="M17" i="4678"/>
  <c r="M18" i="4678"/>
  <c r="M19" i="4678"/>
  <c r="M20" i="4678"/>
  <c r="M21" i="4678"/>
  <c r="M22" i="4678"/>
  <c r="M23" i="4678"/>
  <c r="M24" i="4678"/>
  <c r="M25" i="4678"/>
  <c r="M26" i="4678"/>
  <c r="M27" i="4678"/>
  <c r="M28" i="4678"/>
  <c r="M29" i="4678"/>
  <c r="M30" i="4678"/>
  <c r="M31" i="4678"/>
  <c r="M11" i="4678"/>
  <c r="F23" i="4678"/>
  <c r="F24" i="4678"/>
  <c r="F25" i="4678"/>
  <c r="F26" i="4678"/>
  <c r="G26" i="4678" s="1"/>
  <c r="F27" i="4678"/>
  <c r="F28" i="4678"/>
  <c r="G28" i="4678" s="1"/>
  <c r="F29" i="4678"/>
  <c r="F30" i="4678"/>
  <c r="G30" i="4678" s="1"/>
  <c r="F31" i="4678"/>
  <c r="F12" i="4678"/>
  <c r="F13" i="4678"/>
  <c r="F14" i="4678"/>
  <c r="F15" i="4678"/>
  <c r="F16" i="4678"/>
  <c r="G16" i="4678" s="1"/>
  <c r="F17" i="4678"/>
  <c r="F18" i="4678"/>
  <c r="G18" i="4678" s="1"/>
  <c r="F19" i="4678"/>
  <c r="F20" i="4678"/>
  <c r="G20" i="4678" s="1"/>
  <c r="F21" i="4678"/>
  <c r="F22" i="4678"/>
  <c r="G22" i="4678" s="1"/>
  <c r="F11" i="4678"/>
  <c r="N32" i="4696" l="1"/>
  <c r="G21" i="4697"/>
  <c r="G32" i="4694"/>
  <c r="U31" i="4697"/>
  <c r="U32" i="4694"/>
  <c r="N32" i="4694"/>
  <c r="U14" i="4697"/>
  <c r="N20" i="4697"/>
  <c r="N24" i="4697"/>
  <c r="N28" i="4697"/>
  <c r="N14" i="4697"/>
  <c r="U31" i="4678"/>
  <c r="U20" i="4678"/>
  <c r="U13" i="4697"/>
  <c r="U16" i="4697"/>
  <c r="U18" i="4697"/>
  <c r="U29" i="4678"/>
  <c r="U27" i="4678"/>
  <c r="U25" i="4678"/>
  <c r="U23" i="4678"/>
  <c r="U21" i="4678"/>
  <c r="U19" i="4678"/>
  <c r="U17" i="4678"/>
  <c r="U15" i="4678"/>
  <c r="U14" i="4678"/>
  <c r="U21" i="4697"/>
  <c r="U25" i="4697"/>
  <c r="U29" i="4697"/>
  <c r="U20" i="4697"/>
  <c r="U30" i="4697"/>
  <c r="U15" i="4697"/>
  <c r="U17" i="4697"/>
  <c r="U19" i="4697"/>
  <c r="U30" i="4678"/>
  <c r="N16" i="4697"/>
  <c r="N18" i="4697"/>
  <c r="N24" i="4678"/>
  <c r="N22" i="4678"/>
  <c r="N20" i="4678"/>
  <c r="N18" i="4678"/>
  <c r="N16" i="4678"/>
  <c r="N15" i="4697"/>
  <c r="N17" i="4697"/>
  <c r="N19" i="4697"/>
  <c r="G14" i="4678"/>
  <c r="G13" i="4697"/>
  <c r="G15" i="4697"/>
  <c r="G17" i="4697"/>
  <c r="G19" i="4697"/>
  <c r="G23" i="4697"/>
  <c r="G27" i="4697"/>
  <c r="G14" i="4697"/>
  <c r="G16" i="4697"/>
  <c r="G18" i="4697"/>
  <c r="G20" i="4697"/>
  <c r="N31" i="4697"/>
  <c r="N21" i="4697"/>
  <c r="U22" i="4697"/>
  <c r="G24" i="4697"/>
  <c r="N25" i="4697"/>
  <c r="U26" i="4697"/>
  <c r="G28" i="4697"/>
  <c r="N29" i="4697"/>
  <c r="G31" i="4697"/>
  <c r="N22" i="4697"/>
  <c r="U23" i="4697"/>
  <c r="G25" i="4697"/>
  <c r="N26" i="4697"/>
  <c r="U27" i="4697"/>
  <c r="N10" i="4697"/>
  <c r="G29" i="4697"/>
  <c r="N30" i="4697"/>
  <c r="N11" i="4697"/>
  <c r="G22" i="4697"/>
  <c r="N23" i="4697"/>
  <c r="U24" i="4697"/>
  <c r="G26" i="4697"/>
  <c r="N27" i="4697"/>
  <c r="U28" i="4697"/>
  <c r="G30" i="4697"/>
  <c r="U32" i="4696"/>
  <c r="U24" i="4678"/>
  <c r="U16" i="4678"/>
  <c r="N30" i="4678"/>
  <c r="N28" i="4678"/>
  <c r="N26" i="4678"/>
  <c r="G25" i="4678"/>
  <c r="N14" i="4678"/>
  <c r="G29" i="4678"/>
  <c r="G21" i="4678"/>
  <c r="G17" i="4678"/>
  <c r="N31" i="4678"/>
  <c r="N27" i="4678"/>
  <c r="N23" i="4678"/>
  <c r="N19" i="4678"/>
  <c r="N15" i="4678"/>
  <c r="U28" i="4678"/>
  <c r="G24" i="4678"/>
  <c r="G31" i="4678"/>
  <c r="G27" i="4678"/>
  <c r="G23" i="4678"/>
  <c r="G19" i="4678"/>
  <c r="G15" i="4678"/>
  <c r="N29" i="4678"/>
  <c r="N25" i="4678"/>
  <c r="N21" i="4678"/>
  <c r="N17" i="4678"/>
  <c r="U13" i="4678"/>
  <c r="U26" i="4678"/>
  <c r="U22" i="4678"/>
  <c r="U18" i="4678"/>
  <c r="U32" i="4697" l="1"/>
  <c r="U32" i="4678"/>
  <c r="G32" i="4697"/>
  <c r="N32" i="4697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J34" i="4689" s="1"/>
  <c r="I33" i="4689"/>
  <c r="I32" i="4689"/>
  <c r="J32" i="4689" s="1"/>
  <c r="I31" i="4689"/>
  <c r="J31" i="4689" s="1"/>
  <c r="I30" i="4689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J16" i="4689" s="1"/>
  <c r="I15" i="4689"/>
  <c r="I14" i="4689"/>
  <c r="J14" i="4689" s="1"/>
  <c r="I13" i="4689"/>
  <c r="I12" i="4689"/>
  <c r="I11" i="4689"/>
  <c r="I10" i="4689"/>
  <c r="J10" i="4689" s="1"/>
  <c r="M10" i="4678"/>
  <c r="F10" i="4678"/>
  <c r="G13" i="4678" s="1"/>
  <c r="J13" i="4689" l="1"/>
  <c r="J33" i="4689"/>
  <c r="J30" i="4689"/>
  <c r="J36" i="4689"/>
  <c r="N12" i="4678"/>
  <c r="N10" i="4678"/>
  <c r="N11" i="4678"/>
  <c r="N13" i="4678"/>
  <c r="J44" i="4689"/>
  <c r="J45" i="4689"/>
  <c r="J41" i="4689"/>
  <c r="J42" i="4689"/>
  <c r="J38" i="4689"/>
  <c r="J39" i="4689"/>
  <c r="J35" i="4689"/>
  <c r="J29" i="4689"/>
  <c r="J27" i="4689"/>
  <c r="J19" i="4689"/>
  <c r="J21" i="4689"/>
  <c r="J18" i="4689"/>
  <c r="J17" i="4689"/>
  <c r="J15" i="4689"/>
  <c r="J12" i="4689"/>
  <c r="J11" i="4689"/>
  <c r="G32" i="4678"/>
  <c r="N32" i="4678" l="1"/>
</calcChain>
</file>

<file path=xl/sharedStrings.xml><?xml version="1.0" encoding="utf-8"?>
<sst xmlns="http://schemas.openxmlformats.org/spreadsheetml/2006/main" count="750" uniqueCount="146">
  <si>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</si>
  <si>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</si>
  <si>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</si>
  <si>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</si>
  <si>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</si>
  <si>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</si>
  <si>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</si>
  <si>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</si>
  <si>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</si>
  <si>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</si>
  <si>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</si>
  <si>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</si>
  <si>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</si>
  <si>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</si>
  <si>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</si>
  <si>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</si>
  <si>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</si>
  <si>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</si>
  <si>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</si>
  <si>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</si>
  <si>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</si>
  <si>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</si>
  <si>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</si>
  <si>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</si>
  <si>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</si>
  <si>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</si>
  <si>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</si>
  <si>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</si>
  <si>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</si>
  <si>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</si>
  <si>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</si>
  <si>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</si>
  <si>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</si>
  <si>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</si>
  <si>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</si>
  <si>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</si>
  <si>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</si>
  <si>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</si>
  <si>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</si>
  <si>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</si>
  <si>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</si>
  <si>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</si>
  <si>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</si>
  <si>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</si>
  <si>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</si>
  <si>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</si>
  <si>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</si>
  <si>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</si>
  <si>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</si>
  <si>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</si>
  <si>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</si>
  <si>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</si>
  <si>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</si>
  <si>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</si>
  <si>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</si>
  <si>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</si>
  <si>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</si>
  <si>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1 (N-S)</t>
  </si>
  <si>
    <t>HORA MAX VOL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</si>
  <si>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</si>
  <si>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</si>
  <si>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</si>
  <si>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</si>
  <si>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</si>
  <si>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</si>
  <si>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</si>
  <si>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</si>
  <si>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</si>
  <si>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</si>
  <si>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</si>
  <si>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</si>
  <si>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</si>
  <si>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</si>
  <si>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</si>
  <si>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</si>
  <si>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</si>
  <si>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</si>
  <si>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</si>
  <si>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</si>
  <si>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</si>
  <si>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</si>
  <si>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</si>
  <si>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</si>
  <si>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</si>
  <si>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</si>
  <si>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</si>
  <si>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</si>
  <si>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</si>
  <si>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</si>
  <si>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</si>
  <si>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</si>
  <si>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</si>
  <si>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</si>
  <si>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</si>
  <si>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</si>
  <si>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6:30 6:45</t>
  </si>
  <si>
    <t>6:45 7:00</t>
  </si>
  <si>
    <t>7:00 7:15</t>
  </si>
  <si>
    <t>7:15 7:30</t>
  </si>
  <si>
    <t>10:30 10:45</t>
  </si>
  <si>
    <t>10:45 11:00</t>
  </si>
  <si>
    <t>10:00 10:15</t>
  </si>
  <si>
    <t>10:15 10:30</t>
  </si>
  <si>
    <t>15:00 15:15</t>
  </si>
  <si>
    <t>15:15 15:30</t>
  </si>
  <si>
    <t>15:30 15:45</t>
  </si>
  <si>
    <t>15:45 16:00</t>
  </si>
  <si>
    <t>19:00 19:15</t>
  </si>
  <si>
    <t>19:15 19:30</t>
  </si>
  <si>
    <t>19:30 19:45</t>
  </si>
  <si>
    <t>19:45 20:00</t>
  </si>
  <si>
    <t>2 (S - N)</t>
  </si>
  <si>
    <t>3 (OCC-ORI)</t>
  </si>
  <si>
    <t>4 (ORI-OCC)</t>
  </si>
  <si>
    <t>6:00 6:15</t>
  </si>
  <si>
    <t>6:15 6:30</t>
  </si>
  <si>
    <t>20:00 20:15</t>
  </si>
  <si>
    <t>20:15 20:30</t>
  </si>
  <si>
    <t>20:30 20:45</t>
  </si>
  <si>
    <t>20:45 21:00</t>
  </si>
  <si>
    <t>21:00 21:15</t>
  </si>
  <si>
    <t>21:15 21:30</t>
  </si>
  <si>
    <t>21:30 21:45</t>
  </si>
  <si>
    <t>21:45 22:00</t>
  </si>
  <si>
    <t>CALLE 96 X CARRERA 46</t>
  </si>
  <si>
    <t>5:00 5:15</t>
  </si>
  <si>
    <t>5:15 5:30</t>
  </si>
  <si>
    <t>5:30 5:45</t>
  </si>
  <si>
    <t>5:45 6:00</t>
  </si>
  <si>
    <t>16:45 17:00</t>
  </si>
  <si>
    <t>16:30 16:45</t>
  </si>
  <si>
    <t>16:00 16:15</t>
  </si>
  <si>
    <t>16:15 16:30</t>
  </si>
  <si>
    <t>6:15 - 7:15</t>
  </si>
  <si>
    <t>12:15 - 13:15</t>
  </si>
  <si>
    <t>17:30 - 18:30</t>
  </si>
  <si>
    <t>JHONNY NAVARRO</t>
  </si>
  <si>
    <t>6:45 - 7:45</t>
  </si>
  <si>
    <t>12:30 - 13:30</t>
  </si>
  <si>
    <t>16:30 - 17:30</t>
  </si>
  <si>
    <t>IVAN FONSECA</t>
  </si>
  <si>
    <t>JULIO VASQUEZ</t>
  </si>
  <si>
    <t>6:30 - 7:30</t>
  </si>
  <si>
    <t>12:00 - 13:00</t>
  </si>
  <si>
    <t>17:45 -18:45</t>
  </si>
  <si>
    <t xml:space="preserve">ADOLFREDO FLOREZ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</si>
</sst>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sz val="9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32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15" xfId="0" applyFont="1" applyFill="1" applyBorder="1" applyAlignment="1" applyProtection="1">
      <alignment horizontal="center" vertical="center"/>
    </xf>
    <xf numFmtId="1" fontId="2" fillId="0" borderId="15" xfId="0" applyNumberFormat="1" applyFont="1" applyFill="1" applyBorder="1" applyAlignment="1" applyProtection="1">
      <alignment horizontal="center" vertical="center"/>
    </xf>
    <xf numFmtId="2" fontId="2" fillId="0" borderId="15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4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17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5" fillId="0" borderId="9" xfId="0" applyFont="1" applyFill="1" applyBorder="1" applyAlignment="1" applyProtection="1">
      <alignment vertical="center"/>
    </xf>
    <xf numFmtId="0" fontId="15" fillId="0" borderId="0" xfId="0" applyFont="1" applyFill="1" applyAlignment="1" applyProtection="1">
      <alignment vertical="center"/>
    </xf>
    <xf numFmtId="0" fontId="2" fillId="0" borderId="11" xfId="0" applyFont="1" applyBorder="1" applyAlignment="1" applyProtection="1">
      <alignment horizontal="center" vertical="center"/>
    </xf>
    <xf numFmtId="20" fontId="7" fillId="0" borderId="11" xfId="0" applyNumberFormat="1" applyFont="1" applyBorder="1" applyAlignment="1" applyProtection="1">
      <alignment horizontal="center" vertical="center" wrapText="1"/>
    </xf>
    <xf numFmtId="1" fontId="2" fillId="0" borderId="20" xfId="0" applyNumberFormat="1" applyFont="1" applyBorder="1" applyAlignment="1" applyProtection="1">
      <alignment horizontal="center" vertical="center"/>
    </xf>
    <xf numFmtId="20" fontId="7" fillId="0" borderId="21" xfId="0" applyNumberFormat="1" applyFont="1" applyBorder="1" applyAlignment="1" applyProtection="1">
      <alignment horizontal="center" vertical="center" wrapText="1"/>
    </xf>
    <xf numFmtId="1" fontId="2" fillId="0" borderId="22" xfId="0" applyNumberFormat="1" applyFont="1" applyBorder="1" applyAlignment="1" applyProtection="1">
      <alignment horizontal="center" vertical="center"/>
    </xf>
    <xf numFmtId="20" fontId="7" fillId="0" borderId="23" xfId="0" applyNumberFormat="1" applyFont="1" applyBorder="1" applyAlignment="1" applyProtection="1">
      <alignment horizontal="center" vertical="center" wrapText="1"/>
    </xf>
    <xf numFmtId="1" fontId="2" fillId="0" borderId="24" xfId="0" applyNumberFormat="1" applyFont="1" applyBorder="1" applyAlignment="1" applyProtection="1">
      <alignment horizontal="center" vertical="center"/>
    </xf>
    <xf numFmtId="20" fontId="7" fillId="0" borderId="25" xfId="0" applyNumberFormat="1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26" xfId="0" applyNumberFormat="1" applyFont="1" applyBorder="1" applyAlignment="1" applyProtection="1">
      <alignment horizontal="center" vertical="center"/>
    </xf>
    <xf numFmtId="20" fontId="7" fillId="0" borderId="27" xfId="0" applyNumberFormat="1" applyFont="1" applyBorder="1" applyAlignment="1" applyProtection="1">
      <alignment horizontal="center" vertical="center" wrapText="1"/>
    </xf>
    <xf numFmtId="1" fontId="2" fillId="0" borderId="28" xfId="0" applyNumberFormat="1" applyFont="1" applyBorder="1" applyAlignment="1" applyProtection="1">
      <alignment horizontal="center" vertical="center" wrapText="1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9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/>
    </xf>
    <xf numFmtId="0" fontId="3" fillId="3" borderId="0" xfId="0" applyFont="1" applyFill="1" applyAlignment="1" applyProtection="1">
      <alignment horizontal="left" vertical="center"/>
    </xf>
    <xf numFmtId="0" fontId="6" fillId="3" borderId="0" xfId="0" applyFont="1" applyFill="1" applyAlignment="1" applyProtection="1">
      <alignment vertical="center"/>
    </xf>
    <xf numFmtId="0" fontId="7" fillId="3" borderId="0" xfId="0" applyFont="1" applyFill="1" applyAlignment="1" applyProtection="1">
      <alignment vertical="center"/>
    </xf>
    <xf numFmtId="0" fontId="2" fillId="3" borderId="0" xfId="0" applyFont="1" applyFill="1" applyProtection="1"/>
    <xf numFmtId="0" fontId="8" fillId="3" borderId="0" xfId="0" applyFont="1" applyFill="1" applyAlignment="1" applyProtection="1">
      <alignment vertical="center"/>
    </xf>
    <xf numFmtId="0" fontId="8" fillId="3" borderId="0" xfId="0" applyFont="1" applyFill="1" applyBorder="1" applyAlignment="1" applyProtection="1">
      <alignment vertical="center"/>
    </xf>
    <xf numFmtId="0" fontId="7" fillId="3" borderId="0" xfId="0" applyFont="1" applyFill="1" applyBorder="1" applyAlignment="1" applyProtection="1">
      <alignment vertical="center"/>
    </xf>
    <xf numFmtId="0" fontId="10" fillId="3" borderId="0" xfId="0" applyFont="1" applyFill="1" applyAlignment="1" applyProtection="1">
      <alignment horizontal="center" vertical="center"/>
    </xf>
    <xf numFmtId="0" fontId="6" fillId="3" borderId="0" xfId="0" quotePrefix="1" applyFont="1" applyFill="1" applyAlignment="1" applyProtection="1">
      <alignment horizontal="left" vertical="center"/>
    </xf>
    <xf numFmtId="0" fontId="9" fillId="3" borderId="0" xfId="0" applyFont="1" applyFill="1" applyAlignment="1" applyProtection="1">
      <alignment vertical="center"/>
    </xf>
    <xf numFmtId="0" fontId="11" fillId="3" borderId="6" xfId="0" applyFont="1" applyFill="1" applyBorder="1" applyAlignment="1" applyProtection="1">
      <alignment horizontal="center" vertical="center"/>
    </xf>
    <xf numFmtId="0" fontId="11" fillId="3" borderId="7" xfId="0" applyFont="1" applyFill="1" applyBorder="1" applyAlignment="1" applyProtection="1">
      <alignment horizontal="center" vertical="center"/>
    </xf>
    <xf numFmtId="0" fontId="11" fillId="3" borderId="5" xfId="0" applyFont="1" applyFill="1" applyBorder="1" applyAlignment="1" applyProtection="1">
      <alignment horizontal="center" vertical="center"/>
    </xf>
    <xf numFmtId="20" fontId="7" fillId="3" borderId="27" xfId="0" applyNumberFormat="1" applyFont="1" applyFill="1" applyBorder="1" applyAlignment="1" applyProtection="1">
      <alignment horizontal="center" vertical="center" wrapText="1"/>
    </xf>
    <xf numFmtId="0" fontId="2" fillId="3" borderId="11" xfId="0" applyFont="1" applyFill="1" applyBorder="1" applyAlignment="1" applyProtection="1">
      <alignment horizontal="center" vertical="center"/>
    </xf>
    <xf numFmtId="1" fontId="2" fillId="3" borderId="28" xfId="0" applyNumberFormat="1" applyFont="1" applyFill="1" applyBorder="1" applyAlignment="1" applyProtection="1">
      <alignment horizontal="center" vertical="center" wrapText="1"/>
    </xf>
    <xf numFmtId="1" fontId="2" fillId="3" borderId="11" xfId="0" applyNumberFormat="1" applyFont="1" applyFill="1" applyBorder="1" applyAlignment="1" applyProtection="1">
      <alignment horizontal="center" vertical="center"/>
    </xf>
    <xf numFmtId="20" fontId="7" fillId="3" borderId="11" xfId="0" applyNumberFormat="1" applyFont="1" applyFill="1" applyBorder="1" applyAlignment="1" applyProtection="1">
      <alignment horizontal="center" vertical="center" wrapText="1"/>
    </xf>
    <xf numFmtId="1" fontId="2" fillId="3" borderId="20" xfId="0" applyNumberFormat="1" applyFont="1" applyFill="1" applyBorder="1" applyAlignment="1" applyProtection="1">
      <alignment horizontal="center" vertical="center"/>
    </xf>
    <xf numFmtId="20" fontId="7" fillId="3" borderId="21" xfId="0" applyNumberFormat="1" applyFont="1" applyFill="1" applyBorder="1" applyAlignment="1" applyProtection="1">
      <alignment horizontal="center" vertical="center" wrapText="1"/>
    </xf>
    <xf numFmtId="0" fontId="2" fillId="3" borderId="3" xfId="0" applyFont="1" applyFill="1" applyBorder="1" applyAlignment="1" applyProtection="1">
      <alignment horizontal="center" vertical="center"/>
    </xf>
    <xf numFmtId="1" fontId="2" fillId="3" borderId="1" xfId="0" applyNumberFormat="1" applyFont="1" applyFill="1" applyBorder="1" applyAlignment="1" applyProtection="1">
      <alignment horizontal="center" vertical="center" wrapText="1"/>
    </xf>
    <xf numFmtId="1" fontId="2" fillId="3" borderId="3" xfId="0" applyNumberFormat="1" applyFont="1" applyFill="1" applyBorder="1" applyAlignment="1" applyProtection="1">
      <alignment horizontal="center" vertical="center"/>
    </xf>
    <xf numFmtId="20" fontId="7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/>
    </xf>
    <xf numFmtId="1" fontId="2" fillId="3" borderId="26" xfId="0" applyNumberFormat="1" applyFont="1" applyFill="1" applyBorder="1" applyAlignment="1" applyProtection="1">
      <alignment horizontal="center" vertical="center"/>
    </xf>
    <xf numFmtId="20" fontId="7" fillId="3" borderId="25" xfId="0" applyNumberFormat="1" applyFont="1" applyFill="1" applyBorder="1" applyAlignment="1" applyProtection="1">
      <alignment horizontal="center" vertical="center" wrapText="1"/>
    </xf>
    <xf numFmtId="20" fontId="7" fillId="3" borderId="3" xfId="0" applyNumberFormat="1" applyFont="1" applyFill="1" applyBorder="1" applyAlignment="1" applyProtection="1">
      <alignment horizontal="center" vertical="center" wrapText="1"/>
    </xf>
    <xf numFmtId="1" fontId="2" fillId="3" borderId="1" xfId="0" applyNumberFormat="1" applyFont="1" applyFill="1" applyBorder="1" applyAlignment="1" applyProtection="1">
      <alignment horizontal="center" vertical="center"/>
    </xf>
    <xf numFmtId="1" fontId="2" fillId="3" borderId="22" xfId="0" applyNumberFormat="1" applyFont="1" applyFill="1" applyBorder="1" applyAlignment="1" applyProtection="1">
      <alignment horizontal="center" vertical="center"/>
    </xf>
    <xf numFmtId="20" fontId="7" fillId="3" borderId="23" xfId="0" applyNumberFormat="1" applyFont="1" applyFill="1" applyBorder="1" applyAlignment="1" applyProtection="1">
      <alignment horizontal="center" vertical="center" wrapText="1"/>
    </xf>
    <xf numFmtId="0" fontId="2" fillId="3" borderId="2" xfId="0" applyFont="1" applyFill="1" applyBorder="1" applyAlignment="1" applyProtection="1">
      <alignment horizontal="center" vertical="center"/>
    </xf>
    <xf numFmtId="1" fontId="2" fillId="3" borderId="2" xfId="0" applyNumberFormat="1" applyFont="1" applyFill="1" applyBorder="1" applyAlignment="1" applyProtection="1">
      <alignment horizontal="center" vertical="center" wrapText="1"/>
    </xf>
    <xf numFmtId="1" fontId="2" fillId="3" borderId="2" xfId="0" applyNumberFormat="1" applyFont="1" applyFill="1" applyBorder="1" applyAlignment="1" applyProtection="1">
      <alignment horizontal="center" vertical="center"/>
    </xf>
    <xf numFmtId="20" fontId="7" fillId="3" borderId="2" xfId="0" applyNumberFormat="1" applyFont="1" applyFill="1" applyBorder="1" applyAlignment="1" applyProtection="1">
      <alignment horizontal="center" vertical="center" wrapText="1"/>
    </xf>
    <xf numFmtId="20" fontId="7" fillId="3" borderId="29" xfId="0" applyNumberFormat="1" applyFont="1" applyFill="1" applyBorder="1" applyAlignment="1" applyProtection="1">
      <alignment horizontal="center" vertical="center" wrapText="1"/>
    </xf>
    <xf numFmtId="1" fontId="2" fillId="3" borderId="24" xfId="0" applyNumberFormat="1" applyFont="1" applyFill="1" applyBorder="1" applyAlignment="1" applyProtection="1">
      <alignment horizontal="center" vertical="center"/>
    </xf>
    <xf numFmtId="1" fontId="4" fillId="3" borderId="3" xfId="0" applyNumberFormat="1" applyFont="1" applyFill="1" applyBorder="1" applyAlignment="1" applyProtection="1">
      <alignment horizontal="center" vertical="center"/>
    </xf>
    <xf numFmtId="0" fontId="6" fillId="3" borderId="4" xfId="0" applyFont="1" applyFill="1" applyBorder="1" applyAlignment="1" applyProtection="1">
      <alignment vertical="center"/>
    </xf>
    <xf numFmtId="0" fontId="6" fillId="3" borderId="10" xfId="0" applyFont="1" applyFill="1" applyBorder="1" applyAlignment="1">
      <alignment vertical="center"/>
    </xf>
    <xf numFmtId="0" fontId="4" fillId="3" borderId="10" xfId="0" applyFont="1" applyFill="1" applyBorder="1" applyAlignment="1">
      <alignment vertical="center"/>
    </xf>
    <xf numFmtId="0" fontId="6" fillId="3" borderId="12" xfId="0" applyFont="1" applyFill="1" applyBorder="1" applyAlignment="1">
      <alignment vertical="center"/>
    </xf>
    <xf numFmtId="0" fontId="4" fillId="3" borderId="0" xfId="0" applyFont="1" applyFill="1" applyBorder="1" applyAlignment="1" applyProtection="1">
      <alignment horizontal="left" vertical="center"/>
    </xf>
    <xf numFmtId="0" fontId="12" fillId="3" borderId="0" xfId="0" applyFont="1" applyFill="1" applyBorder="1" applyAlignment="1" applyProtection="1">
      <alignment vertical="center"/>
    </xf>
    <xf numFmtId="0" fontId="12" fillId="3" borderId="0" xfId="0" applyNumberFormat="1" applyFont="1" applyFill="1" applyBorder="1" applyAlignment="1" applyProtection="1">
      <alignment horizontal="center" vertical="center"/>
    </xf>
    <xf numFmtId="0" fontId="13" fillId="3" borderId="0" xfId="0" applyFont="1" applyFill="1" applyBorder="1" applyAlignment="1" applyProtection="1">
      <alignment vertical="center"/>
    </xf>
    <xf numFmtId="49" fontId="7" fillId="3" borderId="9" xfId="0" applyNumberFormat="1" applyFont="1" applyFill="1" applyBorder="1" applyAlignment="1" applyProtection="1">
      <alignment horizontal="left" vertical="center"/>
    </xf>
    <xf numFmtId="0" fontId="8" fillId="3" borderId="9" xfId="0" applyFont="1" applyFill="1" applyBorder="1" applyAlignment="1" applyProtection="1">
      <alignment vertical="center"/>
    </xf>
    <xf numFmtId="0" fontId="7" fillId="3" borderId="9" xfId="0" applyFont="1" applyFill="1" applyBorder="1" applyAlignment="1" applyProtection="1">
      <alignment vertical="center"/>
    </xf>
    <xf numFmtId="49" fontId="6" fillId="3" borderId="9" xfId="0" applyNumberFormat="1" applyFont="1" applyFill="1" applyBorder="1" applyAlignment="1" applyProtection="1">
      <alignment vertical="center"/>
    </xf>
    <xf numFmtId="49" fontId="14" fillId="3" borderId="9" xfId="0" applyNumberFormat="1" applyFont="1" applyFill="1" applyBorder="1" applyAlignment="1" applyProtection="1">
      <alignment vertical="center"/>
    </xf>
    <xf numFmtId="49" fontId="6" fillId="3" borderId="0" xfId="0" applyNumberFormat="1" applyFont="1" applyFill="1" applyAlignment="1" applyProtection="1">
      <alignment vertical="center"/>
    </xf>
    <xf numFmtId="49" fontId="14" fillId="3" borderId="0" xfId="0" applyNumberFormat="1" applyFont="1" applyFill="1" applyAlignment="1" applyProtection="1">
      <alignment vertical="center"/>
    </xf>
    <xf numFmtId="0" fontId="8" fillId="3" borderId="10" xfId="0" applyFont="1" applyFill="1" applyBorder="1" applyAlignment="1" applyProtection="1">
      <alignment vertical="center"/>
    </xf>
    <xf numFmtId="0" fontId="7" fillId="3" borderId="10" xfId="0" applyFont="1" applyFill="1" applyBorder="1" applyAlignment="1" applyProtection="1">
      <alignment vertical="center"/>
    </xf>
    <xf numFmtId="49" fontId="6" fillId="3" borderId="10" xfId="0" applyNumberFormat="1" applyFont="1" applyFill="1" applyBorder="1" applyAlignment="1" applyProtection="1">
      <alignment vertical="center"/>
    </xf>
    <xf numFmtId="49" fontId="14" fillId="3" borderId="10" xfId="0" applyNumberFormat="1" applyFont="1" applyFill="1" applyBorder="1" applyAlignment="1" applyProtection="1">
      <alignment vertical="center"/>
    </xf>
    <xf numFmtId="0" fontId="2" fillId="3" borderId="0" xfId="0" applyFont="1" applyFill="1" applyAlignment="1" applyProtection="1">
      <alignment vertical="center"/>
    </xf>
    <xf numFmtId="0" fontId="2" fillId="3" borderId="0" xfId="0" applyFont="1" applyFill="1" applyAlignment="1" applyProtection="1">
      <alignment horizontal="centerContinuous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2" fillId="0" borderId="0" xfId="0" applyFont="1" applyFill="1" applyProtection="1"/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27" xfId="0" applyNumberFormat="1" applyFont="1" applyFill="1" applyBorder="1" applyAlignment="1" applyProtection="1">
      <alignment horizontal="center" vertical="center" wrapText="1"/>
    </xf>
    <xf numFmtId="0" fontId="2" fillId="0" borderId="11" xfId="0" applyFont="1" applyFill="1" applyBorder="1" applyAlignment="1" applyProtection="1">
      <alignment horizontal="center" vertical="center"/>
    </xf>
    <xf numFmtId="1" fontId="2" fillId="0" borderId="28" xfId="0" applyNumberFormat="1" applyFont="1" applyFill="1" applyBorder="1" applyAlignment="1" applyProtection="1">
      <alignment horizontal="center" vertical="center" wrapText="1"/>
    </xf>
    <xf numFmtId="1" fontId="2" fillId="0" borderId="11" xfId="0" applyNumberFormat="1" applyFont="1" applyFill="1" applyBorder="1" applyAlignment="1" applyProtection="1">
      <alignment horizontal="center" vertical="center"/>
    </xf>
    <xf numFmtId="20" fontId="7" fillId="0" borderId="11" xfId="0" applyNumberFormat="1" applyFont="1" applyFill="1" applyBorder="1" applyAlignment="1" applyProtection="1">
      <alignment horizontal="center" vertical="center" wrapText="1"/>
    </xf>
    <xf numFmtId="1" fontId="2" fillId="0" borderId="20" xfId="0" applyNumberFormat="1" applyFont="1" applyFill="1" applyBorder="1" applyAlignment="1" applyProtection="1">
      <alignment horizontal="center" vertical="center"/>
    </xf>
    <xf numFmtId="20" fontId="7" fillId="0" borderId="2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26" xfId="0" applyNumberFormat="1" applyFont="1" applyFill="1" applyBorder="1" applyAlignment="1" applyProtection="1">
      <alignment horizontal="center" vertical="center"/>
    </xf>
    <xf numFmtId="20" fontId="7" fillId="0" borderId="25" xfId="0" applyNumberFormat="1" applyFont="1" applyFill="1" applyBorder="1" applyAlignment="1" applyProtection="1">
      <alignment horizontal="center" vertical="center" wrapText="1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20" fontId="7" fillId="0" borderId="23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20" fontId="7" fillId="0" borderId="29" xfId="0" applyNumberFormat="1" applyFont="1" applyFill="1" applyBorder="1" applyAlignment="1" applyProtection="1">
      <alignment horizontal="center" vertical="center" wrapText="1"/>
    </xf>
    <xf numFmtId="1" fontId="2" fillId="0" borderId="24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vertical="center"/>
    </xf>
    <xf numFmtId="0" fontId="6" fillId="0" borderId="10" xfId="0" applyFont="1" applyFill="1" applyBorder="1" applyAlignment="1">
      <alignment vertical="center"/>
    </xf>
    <xf numFmtId="0" fontId="4" fillId="0" borderId="10" xfId="0" applyFont="1" applyFill="1" applyBorder="1" applyAlignment="1">
      <alignment vertical="center"/>
    </xf>
    <xf numFmtId="0" fontId="6" fillId="0" borderId="12" xfId="0" applyFont="1" applyFill="1" applyBorder="1" applyAlignment="1">
      <alignment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49" fontId="7" fillId="0" borderId="9" xfId="0" applyNumberFormat="1" applyFont="1" applyFill="1" applyBorder="1" applyAlignment="1" applyProtection="1">
      <alignment horizontal="left" vertical="center"/>
    </xf>
    <xf numFmtId="0" fontId="8" fillId="0" borderId="9" xfId="0" applyFont="1" applyFill="1" applyBorder="1" applyAlignment="1" applyProtection="1">
      <alignment vertical="center"/>
    </xf>
    <xf numFmtId="0" fontId="7" fillId="0" borderId="9" xfId="0" applyFont="1" applyFill="1" applyBorder="1" applyAlignment="1" applyProtection="1">
      <alignment vertical="center"/>
    </xf>
    <xf numFmtId="49" fontId="6" fillId="0" borderId="9" xfId="0" applyNumberFormat="1" applyFont="1" applyFill="1" applyBorder="1" applyAlignment="1" applyProtection="1">
      <alignment vertical="center"/>
    </xf>
    <xf numFmtId="49" fontId="14" fillId="0" borderId="9" xfId="0" applyNumberFormat="1" applyFont="1" applyFill="1" applyBorder="1" applyAlignment="1" applyProtection="1">
      <alignment vertical="center"/>
    </xf>
    <xf numFmtId="49" fontId="6" fillId="0" borderId="0" xfId="0" applyNumberFormat="1" applyFont="1" applyFill="1" applyAlignment="1" applyProtection="1">
      <alignment vertical="center"/>
    </xf>
    <xf numFmtId="49" fontId="14" fillId="0" borderId="0" xfId="0" applyNumberFormat="1" applyFont="1" applyFill="1" applyAlignment="1" applyProtection="1">
      <alignment vertical="center"/>
    </xf>
    <xf numFmtId="0" fontId="8" fillId="0" borderId="10" xfId="0" applyFont="1" applyFill="1" applyBorder="1" applyAlignment="1" applyProtection="1">
      <alignment vertical="center"/>
    </xf>
    <xf numFmtId="0" fontId="7" fillId="0" borderId="10" xfId="0" applyFont="1" applyFill="1" applyBorder="1" applyAlignment="1" applyProtection="1">
      <alignment vertical="center"/>
    </xf>
    <xf numFmtId="49" fontId="6" fillId="0" borderId="10" xfId="0" applyNumberFormat="1" applyFont="1" applyFill="1" applyBorder="1" applyAlignment="1" applyProtection="1">
      <alignment vertical="center"/>
    </xf>
    <xf numFmtId="49" fontId="14" fillId="0" borderId="10" xfId="0" applyNumberFormat="1" applyFont="1" applyFill="1" applyBorder="1" applyAlignment="1" applyProtection="1">
      <alignment vertical="center"/>
    </xf>
    <xf numFmtId="0" fontId="2" fillId="0" borderId="0" xfId="0" applyFont="1" applyFill="1" applyAlignment="1" applyProtection="1">
      <alignment vertical="center"/>
    </xf>
    <xf numFmtId="0" fontId="2" fillId="0" borderId="0" xfId="0" applyFont="1" applyFill="1" applyAlignment="1" applyProtection="1">
      <alignment horizontal="centerContinuous" vertical="center"/>
    </xf>
    <xf numFmtId="1" fontId="18" fillId="0" borderId="6" xfId="0" applyNumberFormat="1" applyFont="1" applyFill="1" applyBorder="1" applyAlignment="1" applyProtection="1">
      <alignment horizontal="center" vertical="center"/>
    </xf>
    <xf numFmtId="1" fontId="18" fillId="0" borderId="15" xfId="0" applyNumberFormat="1" applyFont="1" applyFill="1" applyBorder="1" applyAlignment="1" applyProtection="1">
      <alignment horizontal="center" vertical="center"/>
    </xf>
    <xf numFmtId="1" fontId="18" fillId="0" borderId="3" xfId="0" applyNumberFormat="1" applyFont="1" applyFill="1" applyBorder="1" applyAlignment="1" applyProtection="1">
      <alignment horizontal="center" vertical="center"/>
    </xf>
    <xf numFmtId="0" fontId="11" fillId="3" borderId="6" xfId="0" applyFont="1" applyFill="1" applyBorder="1" applyAlignment="1" applyProtection="1">
      <alignment horizontal="center" vertical="center" wrapText="1"/>
    </xf>
    <xf numFmtId="0" fontId="11" fillId="3" borderId="18" xfId="0" applyFont="1" applyFill="1" applyBorder="1" applyAlignment="1" applyProtection="1">
      <alignment horizontal="center" vertical="center" wrapText="1"/>
    </xf>
    <xf numFmtId="0" fontId="11" fillId="3" borderId="14" xfId="0" applyFont="1" applyFill="1" applyBorder="1" applyAlignment="1" applyProtection="1">
      <alignment horizontal="center" vertical="center" wrapText="1"/>
    </xf>
    <xf numFmtId="0" fontId="6" fillId="3" borderId="0" xfId="0" applyFont="1" applyFill="1" applyAlignment="1" applyProtection="1">
      <alignment horizontal="right" vertical="center"/>
    </xf>
    <xf numFmtId="0" fontId="11" fillId="3" borderId="4" xfId="0" applyFont="1" applyFill="1" applyBorder="1" applyAlignment="1" applyProtection="1">
      <alignment horizontal="center" vertical="center"/>
    </xf>
    <xf numFmtId="0" fontId="11" fillId="3" borderId="10" xfId="0" applyFont="1" applyFill="1" applyBorder="1" applyAlignment="1" applyProtection="1">
      <alignment horizontal="center" vertical="center"/>
    </xf>
    <xf numFmtId="0" fontId="11" fillId="3" borderId="12" xfId="0" applyFont="1" applyFill="1" applyBorder="1" applyAlignment="1" applyProtection="1">
      <alignment horizontal="center" vertical="center"/>
    </xf>
    <xf numFmtId="0" fontId="7" fillId="3" borderId="0" xfId="0" applyFont="1" applyFill="1" applyAlignment="1" applyProtection="1">
      <alignment horizontal="center" vertical="center"/>
    </xf>
    <xf numFmtId="14" fontId="1" fillId="3" borderId="10" xfId="0" applyNumberFormat="1" applyFont="1" applyFill="1" applyBorder="1" applyAlignment="1" applyProtection="1">
      <alignment horizontal="center" vertical="center"/>
    </xf>
    <xf numFmtId="0" fontId="7" fillId="3" borderId="0" xfId="0" applyFont="1" applyFill="1" applyAlignment="1" applyProtection="1">
      <alignment horizontal="right" vertical="center"/>
    </xf>
    <xf numFmtId="0" fontId="1" fillId="3" borderId="10" xfId="0" applyFont="1" applyFill="1" applyBorder="1" applyAlignment="1" applyProtection="1">
      <alignment horizontal="center" vertical="center"/>
    </xf>
    <xf numFmtId="0" fontId="5" fillId="3" borderId="0" xfId="0" applyFont="1" applyFill="1" applyAlignment="1" applyProtection="1">
      <alignment horizontal="center" vertical="center"/>
    </xf>
    <xf numFmtId="0" fontId="2" fillId="3" borderId="9" xfId="0" applyFont="1" applyFill="1" applyBorder="1" applyAlignment="1" applyProtection="1">
      <alignment horizontal="center" vertical="center"/>
    </xf>
    <xf numFmtId="0" fontId="1" fillId="3" borderId="9" xfId="0" applyFont="1" applyFill="1" applyBorder="1" applyAlignment="1" applyProtection="1">
      <alignment horizontal="center" vertical="center"/>
    </xf>
    <xf numFmtId="0" fontId="2" fillId="3" borderId="10" xfId="0" applyFont="1" applyFill="1" applyBorder="1" applyAlignment="1" applyProtection="1">
      <alignment horizontal="center" vertical="center"/>
    </xf>
    <xf numFmtId="0" fontId="6" fillId="3" borderId="13" xfId="0" applyFont="1" applyFill="1" applyBorder="1" applyAlignment="1" applyProtection="1">
      <alignment horizontal="right" vertical="center"/>
    </xf>
    <xf numFmtId="0" fontId="6" fillId="3" borderId="9" xfId="0" applyFont="1" applyFill="1" applyBorder="1" applyAlignment="1" applyProtection="1">
      <alignment horizontal="right" vertical="center"/>
    </xf>
    <xf numFmtId="0" fontId="6" fillId="3" borderId="8" xfId="0" applyFont="1" applyFill="1" applyBorder="1" applyAlignment="1" applyProtection="1">
      <alignment horizontal="right" vertical="center"/>
    </xf>
    <xf numFmtId="0" fontId="4" fillId="3" borderId="18" xfId="0" applyFont="1" applyFill="1" applyBorder="1" applyAlignment="1" applyProtection="1">
      <alignment horizontal="center" vertical="center"/>
    </xf>
    <xf numFmtId="0" fontId="4" fillId="3" borderId="19" xfId="0" applyFont="1" applyFill="1" applyBorder="1" applyAlignment="1" applyProtection="1">
      <alignment horizontal="center" vertical="center"/>
    </xf>
    <xf numFmtId="0" fontId="4" fillId="3" borderId="13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center" vertical="center"/>
    </xf>
    <xf numFmtId="49" fontId="12" fillId="3" borderId="0" xfId="0" applyNumberFormat="1" applyFont="1" applyFill="1" applyBorder="1" applyAlignment="1" applyProtection="1">
      <alignment horizontal="left" vertical="center"/>
    </xf>
    <xf numFmtId="49" fontId="12" fillId="0" borderId="0" xfId="0" applyNumberFormat="1" applyFont="1" applyFill="1" applyBorder="1" applyAlignment="1" applyProtection="1">
      <alignment horizontal="left" vertical="center"/>
    </xf>
    <xf numFmtId="0" fontId="4" fillId="0" borderId="18" xfId="0" applyFont="1" applyFill="1" applyBorder="1" applyAlignment="1" applyProtection="1">
      <alignment horizontal="center" vertical="center"/>
    </xf>
    <xf numFmtId="0" fontId="4" fillId="0" borderId="19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6" fillId="0" borderId="13" xfId="0" applyFont="1" applyFill="1" applyBorder="1" applyAlignment="1" applyProtection="1">
      <alignment horizontal="right" vertical="center"/>
    </xf>
    <xf numFmtId="0" fontId="6" fillId="0" borderId="9" xfId="0" applyFont="1" applyFill="1" applyBorder="1" applyAlignment="1" applyProtection="1">
      <alignment horizontal="right" vertical="center"/>
    </xf>
    <xf numFmtId="0" fontId="6" fillId="0" borderId="8" xfId="0" applyFont="1" applyFill="1" applyBorder="1" applyAlignment="1" applyProtection="1">
      <alignment horizontal="right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14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11" fillId="0" borderId="18" xfId="0" applyFont="1" applyFill="1" applyBorder="1" applyAlignment="1" applyProtection="1">
      <alignment horizontal="center" vertical="center" wrapText="1"/>
    </xf>
    <xf numFmtId="0" fontId="7" fillId="0" borderId="0" xfId="0" applyFont="1" applyFill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9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2" fillId="0" borderId="9" xfId="0" applyFont="1" applyFill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4" fillId="0" borderId="33" xfId="0" applyFont="1" applyBorder="1" applyAlignment="1" applyProtection="1">
      <alignment horizontal="center" vertical="center"/>
    </xf>
    <xf numFmtId="0" fontId="4" fillId="0" borderId="34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30" xfId="0" applyFont="1" applyBorder="1" applyAlignment="1" applyProtection="1">
      <alignment horizontal="right" vertical="center"/>
    </xf>
    <xf numFmtId="0" fontId="6" fillId="0" borderId="31" xfId="0" applyFont="1" applyBorder="1" applyAlignment="1" applyProtection="1">
      <alignment horizontal="right" vertical="center"/>
    </xf>
    <xf numFmtId="0" fontId="6" fillId="0" borderId="32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8" xfId="0" applyFont="1" applyBorder="1" applyAlignment="1" applyProtection="1">
      <alignment horizontal="right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5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 wrapText="1"/>
    </xf>
    <xf numFmtId="0" fontId="11" fillId="0" borderId="36" xfId="0" applyFont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9" xfId="0" applyFont="1" applyBorder="1" applyAlignment="1" applyProtection="1">
      <alignment horizontal="center" vertical="center"/>
    </xf>
    <xf numFmtId="0" fontId="6" fillId="0" borderId="0" xfId="0" applyFont="1" applyAlignment="1" applyProtection="1">
      <alignment horizontal="right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16" xfId="0" applyFont="1" applyBorder="1" applyAlignment="1" applyProtection="1">
      <alignment horizontal="center" vertical="center"/>
    </xf>
    <xf numFmtId="0" fontId="2" fillId="0" borderId="16" xfId="0" applyFont="1" applyBorder="1" applyAlignment="1" applyProtection="1">
      <alignment horizontal="center" vertical="center"/>
    </xf>
    <xf numFmtId="0" fontId="17" fillId="0" borderId="6" xfId="0" applyFont="1" applyFill="1" applyBorder="1" applyAlignment="1" applyProtection="1">
      <alignment horizontal="center" vertical="center" wrapText="1"/>
    </xf>
    <xf numFmtId="0" fontId="17" fillId="0" borderId="14" xfId="0" applyFont="1" applyFill="1" applyBorder="1" applyAlignment="1" applyProtection="1">
      <alignment horizontal="center" vertical="center" wrapText="1"/>
    </xf>
    <xf numFmtId="0" fontId="17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4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D1D1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99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'G-1'!$F$10:$F$31</c:f>
              <c:numCache>
                <c:formatCode>0</c:formatCode>
                <c:ptCount val="22"/>
                <c:pt idx="0">
                  <c:v>33.5</c:v>
                </c:pt>
                <c:pt idx="1">
                  <c:v>53.5</c:v>
                </c:pt>
                <c:pt idx="2">
                  <c:v>30</c:v>
                </c:pt>
                <c:pt idx="3">
                  <c:v>48</c:v>
                </c:pt>
                <c:pt idx="4">
                  <c:v>104</c:v>
                </c:pt>
                <c:pt idx="5">
                  <c:v>260.5</c:v>
                </c:pt>
                <c:pt idx="6">
                  <c:v>266.5</c:v>
                </c:pt>
                <c:pt idx="7">
                  <c:v>255</c:v>
                </c:pt>
                <c:pt idx="8">
                  <c:v>224</c:v>
                </c:pt>
                <c:pt idx="9">
                  <c:v>239.5</c:v>
                </c:pt>
                <c:pt idx="10">
                  <c:v>220.5</c:v>
                </c:pt>
                <c:pt idx="11">
                  <c:v>245</c:v>
                </c:pt>
                <c:pt idx="12">
                  <c:v>250</c:v>
                </c:pt>
                <c:pt idx="13">
                  <c:v>230</c:v>
                </c:pt>
                <c:pt idx="14">
                  <c:v>233</c:v>
                </c:pt>
                <c:pt idx="15">
                  <c:v>227.5</c:v>
                </c:pt>
                <c:pt idx="16">
                  <c:v>186.5</c:v>
                </c:pt>
                <c:pt idx="17">
                  <c:v>193.5</c:v>
                </c:pt>
                <c:pt idx="18">
                  <c:v>215</c:v>
                </c:pt>
                <c:pt idx="19">
                  <c:v>173</c:v>
                </c:pt>
                <c:pt idx="20">
                  <c:v>217</c:v>
                </c:pt>
                <c:pt idx="21">
                  <c:v>209.5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07838208"/>
        <c:axId val="307838992"/>
      </c:barChart>
      <c:catAx>
        <c:axId val="307838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5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07838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78389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07838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'G-4'!$F$10:$F$31</c:f>
              <c:numCache>
                <c:formatCode>0</c:formatCode>
                <c:ptCount val="22"/>
                <c:pt idx="0">
                  <c:v>17</c:v>
                </c:pt>
                <c:pt idx="1">
                  <c:v>18.5</c:v>
                </c:pt>
                <c:pt idx="2">
                  <c:v>41.5</c:v>
                </c:pt>
                <c:pt idx="3">
                  <c:v>65</c:v>
                </c:pt>
                <c:pt idx="4">
                  <c:v>141</c:v>
                </c:pt>
                <c:pt idx="5">
                  <c:v>238</c:v>
                </c:pt>
                <c:pt idx="6">
                  <c:v>364.5</c:v>
                </c:pt>
                <c:pt idx="7">
                  <c:v>348.5</c:v>
                </c:pt>
                <c:pt idx="8">
                  <c:v>242</c:v>
                </c:pt>
                <c:pt idx="9">
                  <c:v>256</c:v>
                </c:pt>
                <c:pt idx="10">
                  <c:v>208.5</c:v>
                </c:pt>
                <c:pt idx="11">
                  <c:v>191</c:v>
                </c:pt>
                <c:pt idx="12">
                  <c:v>204</c:v>
                </c:pt>
                <c:pt idx="13">
                  <c:v>251.5</c:v>
                </c:pt>
                <c:pt idx="14">
                  <c:v>235</c:v>
                </c:pt>
                <c:pt idx="15">
                  <c:v>241</c:v>
                </c:pt>
                <c:pt idx="16">
                  <c:v>216.5</c:v>
                </c:pt>
                <c:pt idx="17">
                  <c:v>199</c:v>
                </c:pt>
                <c:pt idx="18">
                  <c:v>246.5</c:v>
                </c:pt>
                <c:pt idx="19">
                  <c:v>194</c:v>
                </c:pt>
                <c:pt idx="20">
                  <c:v>183.5</c:v>
                </c:pt>
                <c:pt idx="21">
                  <c:v>200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67292848"/>
        <c:axId val="267293240"/>
      </c:barChart>
      <c:catAx>
        <c:axId val="267292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67293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72932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672928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'G-4'!$M$10:$M$31</c:f>
              <c:numCache>
                <c:formatCode>0</c:formatCode>
                <c:ptCount val="22"/>
                <c:pt idx="0">
                  <c:v>199</c:v>
                </c:pt>
                <c:pt idx="1">
                  <c:v>181.5</c:v>
                </c:pt>
                <c:pt idx="2">
                  <c:v>189.5</c:v>
                </c:pt>
                <c:pt idx="3">
                  <c:v>205</c:v>
                </c:pt>
                <c:pt idx="4">
                  <c:v>218.5</c:v>
                </c:pt>
                <c:pt idx="5">
                  <c:v>235.5</c:v>
                </c:pt>
                <c:pt idx="6">
                  <c:v>256</c:v>
                </c:pt>
                <c:pt idx="7">
                  <c:v>315.5</c:v>
                </c:pt>
                <c:pt idx="8">
                  <c:v>308</c:v>
                </c:pt>
                <c:pt idx="9">
                  <c:v>280</c:v>
                </c:pt>
                <c:pt idx="10">
                  <c:v>253.5</c:v>
                </c:pt>
                <c:pt idx="11">
                  <c:v>238.5</c:v>
                </c:pt>
                <c:pt idx="12">
                  <c:v>199.5</c:v>
                </c:pt>
                <c:pt idx="13">
                  <c:v>224</c:v>
                </c:pt>
                <c:pt idx="14">
                  <c:v>207</c:v>
                </c:pt>
                <c:pt idx="15">
                  <c:v>257.5</c:v>
                </c:pt>
                <c:pt idx="16">
                  <c:v>240.5</c:v>
                </c:pt>
                <c:pt idx="17">
                  <c:v>244</c:v>
                </c:pt>
                <c:pt idx="18">
                  <c:v>208.5</c:v>
                </c:pt>
                <c:pt idx="19">
                  <c:v>229.5</c:v>
                </c:pt>
                <c:pt idx="20">
                  <c:v>251</c:v>
                </c:pt>
                <c:pt idx="21">
                  <c:v>241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67294024"/>
        <c:axId val="267294416"/>
      </c:barChart>
      <c:catAx>
        <c:axId val="267294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6729441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672944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67294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'G-4'!$T$10:$T$29</c:f>
              <c:numCache>
                <c:formatCode>0</c:formatCode>
                <c:ptCount val="20"/>
                <c:pt idx="0">
                  <c:v>256.5</c:v>
                </c:pt>
                <c:pt idx="1">
                  <c:v>203</c:v>
                </c:pt>
                <c:pt idx="2">
                  <c:v>214</c:v>
                </c:pt>
                <c:pt idx="3">
                  <c:v>207</c:v>
                </c:pt>
                <c:pt idx="4">
                  <c:v>220.5</c:v>
                </c:pt>
                <c:pt idx="5">
                  <c:v>269.5</c:v>
                </c:pt>
                <c:pt idx="6">
                  <c:v>270.5</c:v>
                </c:pt>
                <c:pt idx="7">
                  <c:v>285.5</c:v>
                </c:pt>
                <c:pt idx="8">
                  <c:v>287</c:v>
                </c:pt>
                <c:pt idx="9">
                  <c:v>253</c:v>
                </c:pt>
                <c:pt idx="10">
                  <c:v>237</c:v>
                </c:pt>
                <c:pt idx="11">
                  <c:v>239</c:v>
                </c:pt>
                <c:pt idx="12">
                  <c:v>260</c:v>
                </c:pt>
                <c:pt idx="13">
                  <c:v>183.5</c:v>
                </c:pt>
                <c:pt idx="14">
                  <c:v>198</c:v>
                </c:pt>
                <c:pt idx="15">
                  <c:v>142.5</c:v>
                </c:pt>
                <c:pt idx="16">
                  <c:v>176.5</c:v>
                </c:pt>
                <c:pt idx="17">
                  <c:v>138.5</c:v>
                </c:pt>
                <c:pt idx="18">
                  <c:v>144</c:v>
                </c:pt>
                <c:pt idx="19">
                  <c:v>141.5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67295200"/>
        <c:axId val="267295592"/>
      </c:barChart>
      <c:catAx>
        <c:axId val="267295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67295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7295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672952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4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'G-TOTAL'!$F$10:$F$31</c:f>
              <c:numCache>
                <c:formatCode>0</c:formatCode>
                <c:ptCount val="22"/>
                <c:pt idx="0">
                  <c:v>79</c:v>
                </c:pt>
                <c:pt idx="1">
                  <c:v>107</c:v>
                </c:pt>
                <c:pt idx="2">
                  <c:v>128.5</c:v>
                </c:pt>
                <c:pt idx="3">
                  <c:v>168</c:v>
                </c:pt>
                <c:pt idx="4">
                  <c:v>370.5</c:v>
                </c:pt>
                <c:pt idx="5">
                  <c:v>679.5</c:v>
                </c:pt>
                <c:pt idx="6">
                  <c:v>937</c:v>
                </c:pt>
                <c:pt idx="7">
                  <c:v>955</c:v>
                </c:pt>
                <c:pt idx="8">
                  <c:v>812</c:v>
                </c:pt>
                <c:pt idx="9">
                  <c:v>806.5</c:v>
                </c:pt>
                <c:pt idx="10">
                  <c:v>764.5</c:v>
                </c:pt>
                <c:pt idx="11">
                  <c:v>771.5</c:v>
                </c:pt>
                <c:pt idx="12">
                  <c:v>765</c:v>
                </c:pt>
                <c:pt idx="13">
                  <c:v>776.5</c:v>
                </c:pt>
                <c:pt idx="14">
                  <c:v>711.5</c:v>
                </c:pt>
                <c:pt idx="15">
                  <c:v>730</c:v>
                </c:pt>
                <c:pt idx="16">
                  <c:v>644</c:v>
                </c:pt>
                <c:pt idx="17">
                  <c:v>627</c:v>
                </c:pt>
                <c:pt idx="18">
                  <c:v>699.5</c:v>
                </c:pt>
                <c:pt idx="19">
                  <c:v>619</c:v>
                </c:pt>
                <c:pt idx="20">
                  <c:v>676.5</c:v>
                </c:pt>
                <c:pt idx="21">
                  <c:v>614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67296376"/>
        <c:axId val="267296768"/>
      </c:barChart>
      <c:catAx>
        <c:axId val="267296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51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67296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72967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67296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'G-TOTAL'!$M$10:$M$31</c:f>
              <c:numCache>
                <c:formatCode>0</c:formatCode>
                <c:ptCount val="22"/>
                <c:pt idx="0">
                  <c:v>600.5</c:v>
                </c:pt>
                <c:pt idx="1">
                  <c:v>607</c:v>
                </c:pt>
                <c:pt idx="2">
                  <c:v>615.5</c:v>
                </c:pt>
                <c:pt idx="3">
                  <c:v>701</c:v>
                </c:pt>
                <c:pt idx="4">
                  <c:v>643</c:v>
                </c:pt>
                <c:pt idx="5">
                  <c:v>631.5</c:v>
                </c:pt>
                <c:pt idx="6">
                  <c:v>672.5</c:v>
                </c:pt>
                <c:pt idx="7">
                  <c:v>820</c:v>
                </c:pt>
                <c:pt idx="8">
                  <c:v>833</c:v>
                </c:pt>
                <c:pt idx="9">
                  <c:v>813</c:v>
                </c:pt>
                <c:pt idx="10">
                  <c:v>816</c:v>
                </c:pt>
                <c:pt idx="11">
                  <c:v>757</c:v>
                </c:pt>
                <c:pt idx="12">
                  <c:v>668</c:v>
                </c:pt>
                <c:pt idx="13">
                  <c:v>729</c:v>
                </c:pt>
                <c:pt idx="14">
                  <c:v>648</c:v>
                </c:pt>
                <c:pt idx="15">
                  <c:v>733.5</c:v>
                </c:pt>
                <c:pt idx="16">
                  <c:v>721.5</c:v>
                </c:pt>
                <c:pt idx="17">
                  <c:v>745</c:v>
                </c:pt>
                <c:pt idx="18">
                  <c:v>692</c:v>
                </c:pt>
                <c:pt idx="19">
                  <c:v>738</c:v>
                </c:pt>
                <c:pt idx="20">
                  <c:v>815.5</c:v>
                </c:pt>
                <c:pt idx="21">
                  <c:v>757.5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4769440"/>
        <c:axId val="314769832"/>
      </c:barChart>
      <c:catAx>
        <c:axId val="314769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1476983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147698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4769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 horizontalDpi="300" verticalDpi="3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'G-TOTAL'!$T$10:$T$29</c:f>
              <c:numCache>
                <c:formatCode>0</c:formatCode>
                <c:ptCount val="20"/>
                <c:pt idx="0">
                  <c:v>760</c:v>
                </c:pt>
                <c:pt idx="1">
                  <c:v>714.5</c:v>
                </c:pt>
                <c:pt idx="2">
                  <c:v>776</c:v>
                </c:pt>
                <c:pt idx="3">
                  <c:v>788.5</c:v>
                </c:pt>
                <c:pt idx="4">
                  <c:v>781.5</c:v>
                </c:pt>
                <c:pt idx="5">
                  <c:v>778.5</c:v>
                </c:pt>
                <c:pt idx="6">
                  <c:v>776</c:v>
                </c:pt>
                <c:pt idx="7">
                  <c:v>825</c:v>
                </c:pt>
                <c:pt idx="8">
                  <c:v>774.5</c:v>
                </c:pt>
                <c:pt idx="9">
                  <c:v>714</c:v>
                </c:pt>
                <c:pt idx="10">
                  <c:v>777</c:v>
                </c:pt>
                <c:pt idx="11">
                  <c:v>687.5</c:v>
                </c:pt>
                <c:pt idx="12">
                  <c:v>684</c:v>
                </c:pt>
                <c:pt idx="13">
                  <c:v>544.5</c:v>
                </c:pt>
                <c:pt idx="14">
                  <c:v>604.5</c:v>
                </c:pt>
                <c:pt idx="15">
                  <c:v>529.5</c:v>
                </c:pt>
                <c:pt idx="16">
                  <c:v>503.5</c:v>
                </c:pt>
                <c:pt idx="17">
                  <c:v>468</c:v>
                </c:pt>
                <c:pt idx="18">
                  <c:v>490.5</c:v>
                </c:pt>
                <c:pt idx="19">
                  <c:v>442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4770616"/>
        <c:axId val="314771008"/>
      </c:barChart>
      <c:catAx>
        <c:axId val="314770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4771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47710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4770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7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'G-1'!$M$10:$M$31</c:f>
              <c:numCache>
                <c:formatCode>0</c:formatCode>
                <c:ptCount val="22"/>
                <c:pt idx="0">
                  <c:v>168.5</c:v>
                </c:pt>
                <c:pt idx="1">
                  <c:v>176</c:v>
                </c:pt>
                <c:pt idx="2">
                  <c:v>177</c:v>
                </c:pt>
                <c:pt idx="3">
                  <c:v>206.5</c:v>
                </c:pt>
                <c:pt idx="4">
                  <c:v>192.5</c:v>
                </c:pt>
                <c:pt idx="5">
                  <c:v>199.5</c:v>
                </c:pt>
                <c:pt idx="6">
                  <c:v>207</c:v>
                </c:pt>
                <c:pt idx="7">
                  <c:v>248.5</c:v>
                </c:pt>
                <c:pt idx="8">
                  <c:v>248</c:v>
                </c:pt>
                <c:pt idx="9">
                  <c:v>237.5</c:v>
                </c:pt>
                <c:pt idx="10">
                  <c:v>224</c:v>
                </c:pt>
                <c:pt idx="11">
                  <c:v>219.5</c:v>
                </c:pt>
                <c:pt idx="12">
                  <c:v>205.5</c:v>
                </c:pt>
                <c:pt idx="13">
                  <c:v>221.5</c:v>
                </c:pt>
                <c:pt idx="14">
                  <c:v>207</c:v>
                </c:pt>
                <c:pt idx="15">
                  <c:v>188</c:v>
                </c:pt>
                <c:pt idx="16">
                  <c:v>211</c:v>
                </c:pt>
                <c:pt idx="17">
                  <c:v>217</c:v>
                </c:pt>
                <c:pt idx="18">
                  <c:v>210.5</c:v>
                </c:pt>
                <c:pt idx="19">
                  <c:v>222</c:v>
                </c:pt>
                <c:pt idx="20">
                  <c:v>226</c:v>
                </c:pt>
                <c:pt idx="21">
                  <c:v>217.5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07840952"/>
        <c:axId val="307840560"/>
      </c:barChart>
      <c:catAx>
        <c:axId val="307840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0784056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078405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078409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'G-1'!$T$10:$T$29</c:f>
              <c:numCache>
                <c:formatCode>0</c:formatCode>
                <c:ptCount val="20"/>
                <c:pt idx="0">
                  <c:v>210.5</c:v>
                </c:pt>
                <c:pt idx="1">
                  <c:v>224</c:v>
                </c:pt>
                <c:pt idx="2">
                  <c:v>256</c:v>
                </c:pt>
                <c:pt idx="3">
                  <c:v>253.5</c:v>
                </c:pt>
                <c:pt idx="4">
                  <c:v>270</c:v>
                </c:pt>
                <c:pt idx="5">
                  <c:v>252.5</c:v>
                </c:pt>
                <c:pt idx="6">
                  <c:v>253</c:v>
                </c:pt>
                <c:pt idx="7">
                  <c:v>268</c:v>
                </c:pt>
                <c:pt idx="8">
                  <c:v>213</c:v>
                </c:pt>
                <c:pt idx="9">
                  <c:v>193.5</c:v>
                </c:pt>
                <c:pt idx="10">
                  <c:v>260</c:v>
                </c:pt>
                <c:pt idx="11">
                  <c:v>244.5</c:v>
                </c:pt>
                <c:pt idx="12">
                  <c:v>246.5</c:v>
                </c:pt>
                <c:pt idx="13">
                  <c:v>212.5</c:v>
                </c:pt>
                <c:pt idx="14">
                  <c:v>242</c:v>
                </c:pt>
                <c:pt idx="15">
                  <c:v>238</c:v>
                </c:pt>
                <c:pt idx="16">
                  <c:v>190.5</c:v>
                </c:pt>
                <c:pt idx="17">
                  <c:v>180</c:v>
                </c:pt>
                <c:pt idx="18">
                  <c:v>182.5</c:v>
                </c:pt>
                <c:pt idx="19">
                  <c:v>149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07838600"/>
        <c:axId val="307841736"/>
      </c:barChart>
      <c:catAx>
        <c:axId val="307838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07841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78417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07838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'G-2'!$F$10:$F$31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0772024"/>
        <c:axId val="310772416"/>
      </c:barChart>
      <c:catAx>
        <c:axId val="310772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0772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07724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0772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'G-2'!$M$10:$M$31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0773200"/>
        <c:axId val="310773592"/>
      </c:barChart>
      <c:catAx>
        <c:axId val="310773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1077359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10773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07732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'G-2'!$T$10:$T$29</c:f>
              <c:numCache>
                <c:formatCode>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0774376"/>
        <c:axId val="310774768"/>
      </c:barChart>
      <c:catAx>
        <c:axId val="310774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0774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07747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0774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'G-3'!$F$10:$F$31</c:f>
              <c:numCache>
                <c:formatCode>0</c:formatCode>
                <c:ptCount val="22"/>
                <c:pt idx="0">
                  <c:v>28.5</c:v>
                </c:pt>
                <c:pt idx="1">
                  <c:v>35</c:v>
                </c:pt>
                <c:pt idx="2">
                  <c:v>57</c:v>
                </c:pt>
                <c:pt idx="3">
                  <c:v>55</c:v>
                </c:pt>
                <c:pt idx="4">
                  <c:v>125.5</c:v>
                </c:pt>
                <c:pt idx="5">
                  <c:v>181</c:v>
                </c:pt>
                <c:pt idx="6">
                  <c:v>306</c:v>
                </c:pt>
                <c:pt idx="7">
                  <c:v>351.5</c:v>
                </c:pt>
                <c:pt idx="8">
                  <c:v>346</c:v>
                </c:pt>
                <c:pt idx="9">
                  <c:v>311</c:v>
                </c:pt>
                <c:pt idx="10">
                  <c:v>335.5</c:v>
                </c:pt>
                <c:pt idx="11">
                  <c:v>335.5</c:v>
                </c:pt>
                <c:pt idx="12">
                  <c:v>311</c:v>
                </c:pt>
                <c:pt idx="13">
                  <c:v>295</c:v>
                </c:pt>
                <c:pt idx="14">
                  <c:v>243.5</c:v>
                </c:pt>
                <c:pt idx="15">
                  <c:v>261.5</c:v>
                </c:pt>
                <c:pt idx="16">
                  <c:v>241</c:v>
                </c:pt>
                <c:pt idx="17">
                  <c:v>234.5</c:v>
                </c:pt>
                <c:pt idx="18">
                  <c:v>238</c:v>
                </c:pt>
                <c:pt idx="19">
                  <c:v>252</c:v>
                </c:pt>
                <c:pt idx="20">
                  <c:v>276</c:v>
                </c:pt>
                <c:pt idx="21">
                  <c:v>204.5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0775552"/>
        <c:axId val="267289712"/>
      </c:barChart>
      <c:catAx>
        <c:axId val="310775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67289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72897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0775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'G-3'!$M$10:$M$31</c:f>
              <c:numCache>
                <c:formatCode>0</c:formatCode>
                <c:ptCount val="22"/>
                <c:pt idx="0">
                  <c:v>233</c:v>
                </c:pt>
                <c:pt idx="1">
                  <c:v>249.5</c:v>
                </c:pt>
                <c:pt idx="2">
                  <c:v>249</c:v>
                </c:pt>
                <c:pt idx="3">
                  <c:v>289.5</c:v>
                </c:pt>
                <c:pt idx="4">
                  <c:v>232</c:v>
                </c:pt>
                <c:pt idx="5">
                  <c:v>196.5</c:v>
                </c:pt>
                <c:pt idx="6">
                  <c:v>209.5</c:v>
                </c:pt>
                <c:pt idx="7">
                  <c:v>256</c:v>
                </c:pt>
                <c:pt idx="8">
                  <c:v>277</c:v>
                </c:pt>
                <c:pt idx="9">
                  <c:v>295.5</c:v>
                </c:pt>
                <c:pt idx="10">
                  <c:v>338.5</c:v>
                </c:pt>
                <c:pt idx="11">
                  <c:v>299</c:v>
                </c:pt>
                <c:pt idx="12">
                  <c:v>263</c:v>
                </c:pt>
                <c:pt idx="13">
                  <c:v>283.5</c:v>
                </c:pt>
                <c:pt idx="14">
                  <c:v>234</c:v>
                </c:pt>
                <c:pt idx="15">
                  <c:v>288</c:v>
                </c:pt>
                <c:pt idx="16">
                  <c:v>270</c:v>
                </c:pt>
                <c:pt idx="17">
                  <c:v>284</c:v>
                </c:pt>
                <c:pt idx="18">
                  <c:v>273</c:v>
                </c:pt>
                <c:pt idx="19">
                  <c:v>286.5</c:v>
                </c:pt>
                <c:pt idx="20">
                  <c:v>338.5</c:v>
                </c:pt>
                <c:pt idx="21">
                  <c:v>299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67290496"/>
        <c:axId val="267290888"/>
      </c:barChart>
      <c:catAx>
        <c:axId val="267290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6729088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672908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672904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'G-3'!$T$10:$T$29</c:f>
              <c:numCache>
                <c:formatCode>0</c:formatCode>
                <c:ptCount val="20"/>
                <c:pt idx="0">
                  <c:v>293</c:v>
                </c:pt>
                <c:pt idx="1">
                  <c:v>287.5</c:v>
                </c:pt>
                <c:pt idx="2">
                  <c:v>306</c:v>
                </c:pt>
                <c:pt idx="3">
                  <c:v>328</c:v>
                </c:pt>
                <c:pt idx="4">
                  <c:v>291</c:v>
                </c:pt>
                <c:pt idx="5">
                  <c:v>256.5</c:v>
                </c:pt>
                <c:pt idx="6">
                  <c:v>252.5</c:v>
                </c:pt>
                <c:pt idx="7">
                  <c:v>271.5</c:v>
                </c:pt>
                <c:pt idx="8">
                  <c:v>274.5</c:v>
                </c:pt>
                <c:pt idx="9">
                  <c:v>267.5</c:v>
                </c:pt>
                <c:pt idx="10">
                  <c:v>280</c:v>
                </c:pt>
                <c:pt idx="11">
                  <c:v>204</c:v>
                </c:pt>
                <c:pt idx="12">
                  <c:v>177.5</c:v>
                </c:pt>
                <c:pt idx="13">
                  <c:v>148.5</c:v>
                </c:pt>
                <c:pt idx="14">
                  <c:v>164.5</c:v>
                </c:pt>
                <c:pt idx="15">
                  <c:v>149</c:v>
                </c:pt>
                <c:pt idx="16">
                  <c:v>136.5</c:v>
                </c:pt>
                <c:pt idx="17">
                  <c:v>149.5</c:v>
                </c:pt>
                <c:pt idx="18">
                  <c:v>164</c:v>
                </c:pt>
                <c:pt idx="19">
                  <c:v>151.5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67291672"/>
        <c:axId val="267292064"/>
      </c:barChart>
      <c:catAx>
        <c:axId val="267291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67292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72920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672916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zoomScaleNormal="100" workbookViewId="0">
      <selection activeCell="I5" sqref="I5:K5"/>
    </sheetView>
  </sheetViews>
  <sheetFormatPr baseColWidth="10" defaultColWidth="11.5703125" defaultRowHeight="12" x14ac:dyDescent="0.2"/>
  <cols>
    <col min="1" max="1" width="6.85546875" style="110" customWidth="1"/>
    <col min="2" max="2" width="4.28515625" style="110" customWidth="1"/>
    <col min="3" max="3" width="4.140625" style="110" customWidth="1"/>
    <col min="4" max="4" width="4.5703125" style="110" customWidth="1"/>
    <col min="5" max="5" width="3.7109375" style="110" customWidth="1"/>
    <col min="6" max="7" width="6" style="110" customWidth="1"/>
    <col min="8" max="8" width="6.5703125" style="110" customWidth="1"/>
    <col min="9" max="10" width="4.28515625" style="110" customWidth="1"/>
    <col min="11" max="11" width="4.5703125" style="110" customWidth="1"/>
    <col min="12" max="12" width="4.140625" style="110" customWidth="1"/>
    <col min="13" max="13" width="5.42578125" style="110" customWidth="1"/>
    <col min="14" max="14" width="6" style="110" customWidth="1"/>
    <col min="15" max="15" width="6.42578125" style="110" customWidth="1"/>
    <col min="16" max="17" width="4.28515625" style="110" customWidth="1"/>
    <col min="18" max="18" width="4.5703125" style="110" customWidth="1"/>
    <col min="19" max="19" width="4" style="110" customWidth="1"/>
    <col min="20" max="21" width="6" style="110" customWidth="1"/>
    <col min="22" max="16384" width="11.5703125" style="110"/>
  </cols>
  <sheetData>
    <row r="1" spans="1:21" ht="21.75" customHeight="1" x14ac:dyDescent="0.2">
      <c r="A1" s="107" t="s">
        <v>31</v>
      </c>
      <c r="B1" s="107"/>
      <c r="C1" s="107"/>
      <c r="D1" s="107"/>
      <c r="E1" s="107"/>
      <c r="F1" s="107"/>
      <c r="G1" s="107"/>
      <c r="H1" s="107"/>
      <c r="I1" s="107"/>
      <c r="J1" s="107"/>
      <c r="K1" s="108"/>
      <c r="L1" s="109"/>
      <c r="M1" s="109"/>
      <c r="N1" s="109"/>
      <c r="O1" s="109"/>
      <c r="P1" s="109"/>
      <c r="Q1" s="109"/>
      <c r="R1" s="109"/>
      <c r="S1" s="109"/>
      <c r="T1" s="109"/>
      <c r="U1" s="109"/>
    </row>
    <row r="2" spans="1:21" ht="15.75" customHeight="1" x14ac:dyDescent="0.2">
      <c r="A2" s="237" t="s">
        <v>36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  <c r="Q2" s="237"/>
      <c r="R2" s="237"/>
      <c r="S2" s="237"/>
      <c r="T2" s="237"/>
      <c r="U2" s="237"/>
    </row>
    <row r="3" spans="1:21" ht="7.5" customHeight="1" x14ac:dyDescent="0.2">
      <c r="A3" s="111"/>
      <c r="B3" s="111"/>
      <c r="C3" s="111"/>
      <c r="D3" s="111"/>
      <c r="E3" s="111"/>
      <c r="F3" s="111"/>
      <c r="G3" s="111"/>
      <c r="H3" s="111"/>
      <c r="I3" s="111"/>
      <c r="J3" s="111"/>
      <c r="K3" s="109"/>
      <c r="L3" s="109"/>
      <c r="M3" s="109"/>
      <c r="N3" s="109"/>
      <c r="O3" s="109"/>
      <c r="P3" s="109"/>
      <c r="Q3" s="109"/>
      <c r="R3" s="109"/>
      <c r="S3" s="109"/>
      <c r="T3" s="109"/>
      <c r="U3" s="109"/>
    </row>
    <row r="4" spans="1:21" ht="12.75" customHeight="1" x14ac:dyDescent="0.2">
      <c r="A4" s="235" t="s">
        <v>50</v>
      </c>
      <c r="B4" s="235"/>
      <c r="C4" s="235"/>
      <c r="D4" s="111"/>
      <c r="E4" s="239" t="s">
        <v>56</v>
      </c>
      <c r="F4" s="239"/>
      <c r="G4" s="239"/>
      <c r="H4" s="239"/>
      <c r="I4" s="112"/>
      <c r="J4" s="112"/>
      <c r="K4" s="113"/>
      <c r="L4" s="109"/>
      <c r="M4" s="109"/>
      <c r="N4" s="109"/>
      <c r="O4" s="113"/>
      <c r="P4" s="113"/>
      <c r="Q4" s="113"/>
      <c r="R4" s="113"/>
      <c r="S4" s="113"/>
      <c r="T4" s="113"/>
      <c r="U4" s="113"/>
    </row>
    <row r="5" spans="1:21" ht="12.75" customHeight="1" x14ac:dyDescent="0.2">
      <c r="A5" s="229" t="s">
        <v>52</v>
      </c>
      <c r="B5" s="229"/>
      <c r="C5" s="229"/>
      <c r="D5" s="239" t="s">
        <v>124</v>
      </c>
      <c r="E5" s="239"/>
      <c r="F5" s="239"/>
      <c r="G5" s="239"/>
      <c r="H5" s="239"/>
      <c r="I5" s="229" t="s">
        <v>49</v>
      </c>
      <c r="J5" s="229"/>
      <c r="K5" s="229"/>
      <c r="L5" s="238"/>
      <c r="M5" s="238"/>
      <c r="N5" s="238"/>
      <c r="O5" s="109"/>
      <c r="P5" s="229" t="s">
        <v>53</v>
      </c>
      <c r="Q5" s="229"/>
      <c r="R5" s="229"/>
      <c r="S5" s="238" t="s">
        <v>57</v>
      </c>
      <c r="T5" s="238"/>
      <c r="U5" s="238"/>
    </row>
    <row r="6" spans="1:21" ht="12.75" customHeight="1" x14ac:dyDescent="0.2">
      <c r="A6" s="229" t="s">
        <v>51</v>
      </c>
      <c r="B6" s="229"/>
      <c r="C6" s="229"/>
      <c r="D6" s="236" t="s">
        <v>136</v>
      </c>
      <c r="E6" s="236"/>
      <c r="F6" s="236"/>
      <c r="G6" s="236"/>
      <c r="H6" s="236"/>
      <c r="I6" s="229" t="s">
        <v>55</v>
      </c>
      <c r="J6" s="229"/>
      <c r="K6" s="229"/>
      <c r="L6" s="240">
        <v>2</v>
      </c>
      <c r="M6" s="240"/>
      <c r="N6" s="240"/>
      <c r="O6" s="114"/>
      <c r="P6" s="229" t="s">
        <v>54</v>
      </c>
      <c r="Q6" s="229"/>
      <c r="R6" s="229"/>
      <c r="S6" s="234">
        <v>42465</v>
      </c>
      <c r="T6" s="234"/>
      <c r="U6" s="234"/>
    </row>
    <row r="7" spans="1:21" ht="11.25" customHeight="1" x14ac:dyDescent="0.2">
      <c r="A7" s="115"/>
      <c r="B7" s="108"/>
      <c r="C7" s="108"/>
      <c r="D7" s="108"/>
      <c r="E7" s="233"/>
      <c r="F7" s="233"/>
      <c r="G7" s="233"/>
      <c r="H7" s="233"/>
      <c r="I7" s="233"/>
      <c r="J7" s="233"/>
      <c r="K7" s="233"/>
      <c r="L7" s="109"/>
      <c r="M7" s="109"/>
      <c r="N7" s="116"/>
      <c r="O7" s="109"/>
      <c r="P7" s="109"/>
      <c r="Q7" s="109"/>
      <c r="R7" s="109"/>
      <c r="S7" s="109"/>
      <c r="T7" s="109"/>
      <c r="U7" s="109"/>
    </row>
    <row r="8" spans="1:21" ht="12.75" customHeight="1" x14ac:dyDescent="0.2">
      <c r="A8" s="226" t="s">
        <v>34</v>
      </c>
      <c r="B8" s="230" t="s">
        <v>32</v>
      </c>
      <c r="C8" s="231"/>
      <c r="D8" s="231"/>
      <c r="E8" s="232"/>
      <c r="F8" s="226" t="s">
        <v>33</v>
      </c>
      <c r="G8" s="226" t="s">
        <v>35</v>
      </c>
      <c r="H8" s="226" t="s">
        <v>34</v>
      </c>
      <c r="I8" s="230" t="s">
        <v>32</v>
      </c>
      <c r="J8" s="231"/>
      <c r="K8" s="231"/>
      <c r="L8" s="232"/>
      <c r="M8" s="226" t="s">
        <v>33</v>
      </c>
      <c r="N8" s="226" t="s">
        <v>35</v>
      </c>
      <c r="O8" s="226" t="s">
        <v>34</v>
      </c>
      <c r="P8" s="230" t="s">
        <v>32</v>
      </c>
      <c r="Q8" s="231"/>
      <c r="R8" s="231"/>
      <c r="S8" s="232"/>
      <c r="T8" s="226" t="s">
        <v>33</v>
      </c>
      <c r="U8" s="226" t="s">
        <v>35</v>
      </c>
    </row>
    <row r="9" spans="1:21" ht="12" customHeight="1" thickBot="1" x14ac:dyDescent="0.25">
      <c r="A9" s="228"/>
      <c r="B9" s="117" t="s">
        <v>48</v>
      </c>
      <c r="C9" s="117" t="s">
        <v>0</v>
      </c>
      <c r="D9" s="117" t="s">
        <v>2</v>
      </c>
      <c r="E9" s="118" t="s">
        <v>3</v>
      </c>
      <c r="F9" s="228"/>
      <c r="G9" s="228"/>
      <c r="H9" s="228"/>
      <c r="I9" s="119" t="s">
        <v>48</v>
      </c>
      <c r="J9" s="119" t="s">
        <v>0</v>
      </c>
      <c r="K9" s="117" t="s">
        <v>2</v>
      </c>
      <c r="L9" s="118" t="s">
        <v>3</v>
      </c>
      <c r="M9" s="228"/>
      <c r="N9" s="228"/>
      <c r="O9" s="228"/>
      <c r="P9" s="119" t="s">
        <v>48</v>
      </c>
      <c r="Q9" s="119" t="s">
        <v>0</v>
      </c>
      <c r="R9" s="117" t="s">
        <v>2</v>
      </c>
      <c r="S9" s="118" t="s">
        <v>3</v>
      </c>
      <c r="T9" s="228"/>
      <c r="U9" s="227"/>
    </row>
    <row r="10" spans="1:21" ht="24" customHeight="1" x14ac:dyDescent="0.2">
      <c r="A10" s="120" t="s">
        <v>125</v>
      </c>
      <c r="B10" s="121">
        <v>0</v>
      </c>
      <c r="C10" s="121">
        <v>25</v>
      </c>
      <c r="D10" s="121">
        <v>3</v>
      </c>
      <c r="E10" s="121">
        <v>1</v>
      </c>
      <c r="F10" s="122">
        <f t="shared" ref="F10:F31" si="0">B10*0.5+C10*1+D10*2+E10*2.5</f>
        <v>33.5</v>
      </c>
      <c r="G10" s="123"/>
      <c r="H10" s="124" t="s">
        <v>99</v>
      </c>
      <c r="I10" s="121">
        <v>25</v>
      </c>
      <c r="J10" s="121">
        <v>135</v>
      </c>
      <c r="K10" s="121">
        <v>8</v>
      </c>
      <c r="L10" s="121">
        <v>2</v>
      </c>
      <c r="M10" s="122">
        <f t="shared" ref="M10:M31" si="1">I10*0.5+J10*1+K10*2+L10*2.5</f>
        <v>168.5</v>
      </c>
      <c r="N10" s="123">
        <f>F29+F30+F31+M10</f>
        <v>768</v>
      </c>
      <c r="O10" s="124" t="s">
        <v>130</v>
      </c>
      <c r="P10" s="121">
        <v>24</v>
      </c>
      <c r="Q10" s="121">
        <v>161</v>
      </c>
      <c r="R10" s="121">
        <v>15</v>
      </c>
      <c r="S10" s="121">
        <v>3</v>
      </c>
      <c r="T10" s="122">
        <f t="shared" ref="T10:T29" si="2">P10*0.5+Q10*1+R10*2+S10*2.5</f>
        <v>210.5</v>
      </c>
      <c r="U10" s="125"/>
    </row>
    <row r="11" spans="1:21" ht="24" customHeight="1" x14ac:dyDescent="0.2">
      <c r="A11" s="126" t="s">
        <v>126</v>
      </c>
      <c r="B11" s="127">
        <v>2</v>
      </c>
      <c r="C11" s="127">
        <v>33</v>
      </c>
      <c r="D11" s="127">
        <v>6</v>
      </c>
      <c r="E11" s="127">
        <v>3</v>
      </c>
      <c r="F11" s="128">
        <f t="shared" si="0"/>
        <v>53.5</v>
      </c>
      <c r="G11" s="129"/>
      <c r="H11" s="130" t="s">
        <v>100</v>
      </c>
      <c r="I11" s="127">
        <v>23</v>
      </c>
      <c r="J11" s="127">
        <v>140</v>
      </c>
      <c r="K11" s="127">
        <v>11</v>
      </c>
      <c r="L11" s="127">
        <v>1</v>
      </c>
      <c r="M11" s="128">
        <f t="shared" si="1"/>
        <v>176</v>
      </c>
      <c r="N11" s="129">
        <f>M11+M10+F31+F30</f>
        <v>771</v>
      </c>
      <c r="O11" s="130" t="s">
        <v>129</v>
      </c>
      <c r="P11" s="127">
        <v>25</v>
      </c>
      <c r="Q11" s="131">
        <v>174</v>
      </c>
      <c r="R11" s="131">
        <v>15</v>
      </c>
      <c r="S11" s="127">
        <v>3</v>
      </c>
      <c r="T11" s="128">
        <f t="shared" si="2"/>
        <v>224</v>
      </c>
      <c r="U11" s="132"/>
    </row>
    <row r="12" spans="1:21" ht="24" customHeight="1" x14ac:dyDescent="0.2">
      <c r="A12" s="133" t="s">
        <v>127</v>
      </c>
      <c r="B12" s="127">
        <v>2</v>
      </c>
      <c r="C12" s="127">
        <v>21</v>
      </c>
      <c r="D12" s="127">
        <v>4</v>
      </c>
      <c r="E12" s="127">
        <v>0</v>
      </c>
      <c r="F12" s="128">
        <f t="shared" si="0"/>
        <v>30</v>
      </c>
      <c r="G12" s="129"/>
      <c r="H12" s="134" t="s">
        <v>27</v>
      </c>
      <c r="I12" s="127">
        <v>19</v>
      </c>
      <c r="J12" s="127">
        <v>142</v>
      </c>
      <c r="K12" s="127">
        <v>9</v>
      </c>
      <c r="L12" s="127">
        <v>3</v>
      </c>
      <c r="M12" s="128">
        <f t="shared" si="1"/>
        <v>177</v>
      </c>
      <c r="N12" s="129">
        <f>M12+M11+M10+F31</f>
        <v>731</v>
      </c>
      <c r="O12" s="134" t="s">
        <v>29</v>
      </c>
      <c r="P12" s="127">
        <v>37</v>
      </c>
      <c r="Q12" s="131">
        <v>189</v>
      </c>
      <c r="R12" s="131">
        <v>23</v>
      </c>
      <c r="S12" s="127">
        <v>1</v>
      </c>
      <c r="T12" s="128">
        <f t="shared" si="2"/>
        <v>256</v>
      </c>
      <c r="U12" s="132"/>
    </row>
    <row r="13" spans="1:21" ht="24" customHeight="1" x14ac:dyDescent="0.2">
      <c r="A13" s="126" t="s">
        <v>128</v>
      </c>
      <c r="B13" s="131">
        <v>2</v>
      </c>
      <c r="C13" s="131">
        <v>37</v>
      </c>
      <c r="D13" s="131">
        <v>5</v>
      </c>
      <c r="E13" s="131">
        <v>0</v>
      </c>
      <c r="F13" s="128">
        <f t="shared" si="0"/>
        <v>48</v>
      </c>
      <c r="G13" s="135">
        <f>F13+F12+F11+F10</f>
        <v>165</v>
      </c>
      <c r="H13" s="130" t="s">
        <v>28</v>
      </c>
      <c r="I13" s="131">
        <v>35</v>
      </c>
      <c r="J13" s="131">
        <v>145</v>
      </c>
      <c r="K13" s="131">
        <v>17</v>
      </c>
      <c r="L13" s="131">
        <v>4</v>
      </c>
      <c r="M13" s="128">
        <f t="shared" si="1"/>
        <v>206.5</v>
      </c>
      <c r="N13" s="135">
        <f>M13+M12+M11+M10</f>
        <v>728</v>
      </c>
      <c r="O13" s="134" t="s">
        <v>30</v>
      </c>
      <c r="P13" s="131">
        <v>30</v>
      </c>
      <c r="Q13" s="131">
        <v>194</v>
      </c>
      <c r="R13" s="131">
        <v>21</v>
      </c>
      <c r="S13" s="131">
        <v>1</v>
      </c>
      <c r="T13" s="128">
        <f t="shared" si="2"/>
        <v>253.5</v>
      </c>
      <c r="U13" s="136">
        <f>T13+T12+T11+T10</f>
        <v>944</v>
      </c>
    </row>
    <row r="14" spans="1:21" ht="24" customHeight="1" x14ac:dyDescent="0.2">
      <c r="A14" s="126" t="s">
        <v>114</v>
      </c>
      <c r="B14" s="131">
        <v>8</v>
      </c>
      <c r="C14" s="131">
        <v>76</v>
      </c>
      <c r="D14" s="131">
        <v>12</v>
      </c>
      <c r="E14" s="131">
        <v>0</v>
      </c>
      <c r="F14" s="128">
        <f t="shared" si="0"/>
        <v>104</v>
      </c>
      <c r="G14" s="135">
        <f t="shared" ref="G14:G31" si="3">F14+F13+F12+F11</f>
        <v>235.5</v>
      </c>
      <c r="H14" s="130" t="s">
        <v>1</v>
      </c>
      <c r="I14" s="131">
        <v>24</v>
      </c>
      <c r="J14" s="131">
        <v>148</v>
      </c>
      <c r="K14" s="131">
        <v>15</v>
      </c>
      <c r="L14" s="131">
        <v>1</v>
      </c>
      <c r="M14" s="128">
        <f t="shared" si="1"/>
        <v>192.5</v>
      </c>
      <c r="N14" s="135">
        <f t="shared" ref="N14:N31" si="4">M14+M13+M12+M11</f>
        <v>752</v>
      </c>
      <c r="O14" s="134" t="s">
        <v>8</v>
      </c>
      <c r="P14" s="131">
        <v>33</v>
      </c>
      <c r="Q14" s="131">
        <v>209</v>
      </c>
      <c r="R14" s="131">
        <v>21</v>
      </c>
      <c r="S14" s="131">
        <v>1</v>
      </c>
      <c r="T14" s="128">
        <f t="shared" si="2"/>
        <v>270</v>
      </c>
      <c r="U14" s="136">
        <f t="shared" ref="U14:U29" si="5">T14+T13+T12+T11</f>
        <v>1003.5</v>
      </c>
    </row>
    <row r="15" spans="1:21" ht="24" customHeight="1" x14ac:dyDescent="0.2">
      <c r="A15" s="126" t="s">
        <v>115</v>
      </c>
      <c r="B15" s="131">
        <v>11</v>
      </c>
      <c r="C15" s="131">
        <v>227</v>
      </c>
      <c r="D15" s="131">
        <v>14</v>
      </c>
      <c r="E15" s="131">
        <v>0</v>
      </c>
      <c r="F15" s="128">
        <f t="shared" si="0"/>
        <v>260.5</v>
      </c>
      <c r="G15" s="135">
        <f t="shared" si="3"/>
        <v>442.5</v>
      </c>
      <c r="H15" s="130" t="s">
        <v>4</v>
      </c>
      <c r="I15" s="131">
        <v>27</v>
      </c>
      <c r="J15" s="131">
        <v>155</v>
      </c>
      <c r="K15" s="131">
        <v>13</v>
      </c>
      <c r="L15" s="131">
        <v>2</v>
      </c>
      <c r="M15" s="128">
        <f t="shared" si="1"/>
        <v>199.5</v>
      </c>
      <c r="N15" s="135">
        <f t="shared" si="4"/>
        <v>775.5</v>
      </c>
      <c r="O15" s="130" t="s">
        <v>10</v>
      </c>
      <c r="P15" s="131">
        <v>29</v>
      </c>
      <c r="Q15" s="131">
        <v>191</v>
      </c>
      <c r="R15" s="131">
        <v>21</v>
      </c>
      <c r="S15" s="131">
        <v>2</v>
      </c>
      <c r="T15" s="128">
        <f t="shared" si="2"/>
        <v>252.5</v>
      </c>
      <c r="U15" s="136">
        <f t="shared" si="5"/>
        <v>1032</v>
      </c>
    </row>
    <row r="16" spans="1:21" ht="24" customHeight="1" x14ac:dyDescent="0.2">
      <c r="A16" s="126" t="s">
        <v>95</v>
      </c>
      <c r="B16" s="131">
        <v>7</v>
      </c>
      <c r="C16" s="131">
        <v>239</v>
      </c>
      <c r="D16" s="131">
        <v>12</v>
      </c>
      <c r="E16" s="131">
        <v>0</v>
      </c>
      <c r="F16" s="128">
        <f t="shared" si="0"/>
        <v>266.5</v>
      </c>
      <c r="G16" s="135">
        <f t="shared" si="3"/>
        <v>679</v>
      </c>
      <c r="H16" s="130" t="s">
        <v>5</v>
      </c>
      <c r="I16" s="131">
        <v>33</v>
      </c>
      <c r="J16" s="131">
        <v>163</v>
      </c>
      <c r="K16" s="131">
        <v>10</v>
      </c>
      <c r="L16" s="131">
        <v>3</v>
      </c>
      <c r="M16" s="128">
        <f t="shared" si="1"/>
        <v>207</v>
      </c>
      <c r="N16" s="135">
        <f t="shared" si="4"/>
        <v>805.5</v>
      </c>
      <c r="O16" s="130" t="s">
        <v>13</v>
      </c>
      <c r="P16" s="131">
        <v>36</v>
      </c>
      <c r="Q16" s="131">
        <v>198</v>
      </c>
      <c r="R16" s="131">
        <v>16</v>
      </c>
      <c r="S16" s="131">
        <v>2</v>
      </c>
      <c r="T16" s="128">
        <f t="shared" si="2"/>
        <v>253</v>
      </c>
      <c r="U16" s="136">
        <f t="shared" si="5"/>
        <v>1029</v>
      </c>
    </row>
    <row r="17" spans="1:21" ht="24" customHeight="1" x14ac:dyDescent="0.2">
      <c r="A17" s="126" t="s">
        <v>96</v>
      </c>
      <c r="B17" s="131">
        <v>21</v>
      </c>
      <c r="C17" s="131">
        <v>220</v>
      </c>
      <c r="D17" s="131">
        <v>11</v>
      </c>
      <c r="E17" s="131">
        <v>1</v>
      </c>
      <c r="F17" s="128">
        <f t="shared" si="0"/>
        <v>255</v>
      </c>
      <c r="G17" s="135">
        <f t="shared" si="3"/>
        <v>886</v>
      </c>
      <c r="H17" s="130" t="s">
        <v>6</v>
      </c>
      <c r="I17" s="131">
        <v>23</v>
      </c>
      <c r="J17" s="131">
        <v>191</v>
      </c>
      <c r="K17" s="131">
        <v>18</v>
      </c>
      <c r="L17" s="131">
        <v>4</v>
      </c>
      <c r="M17" s="128">
        <f t="shared" si="1"/>
        <v>248.5</v>
      </c>
      <c r="N17" s="135">
        <f t="shared" si="4"/>
        <v>847.5</v>
      </c>
      <c r="O17" s="130" t="s">
        <v>16</v>
      </c>
      <c r="P17" s="131">
        <v>42</v>
      </c>
      <c r="Q17" s="131">
        <v>211</v>
      </c>
      <c r="R17" s="131">
        <v>18</v>
      </c>
      <c r="S17" s="131">
        <v>0</v>
      </c>
      <c r="T17" s="128">
        <f t="shared" si="2"/>
        <v>268</v>
      </c>
      <c r="U17" s="136">
        <f t="shared" si="5"/>
        <v>1043.5</v>
      </c>
    </row>
    <row r="18" spans="1:21" ht="24" customHeight="1" x14ac:dyDescent="0.2">
      <c r="A18" s="126" t="s">
        <v>97</v>
      </c>
      <c r="B18" s="131">
        <v>18</v>
      </c>
      <c r="C18" s="131">
        <v>181</v>
      </c>
      <c r="D18" s="131">
        <v>17</v>
      </c>
      <c r="E18" s="131">
        <v>0</v>
      </c>
      <c r="F18" s="128">
        <f t="shared" si="0"/>
        <v>224</v>
      </c>
      <c r="G18" s="135">
        <f t="shared" si="3"/>
        <v>1006</v>
      </c>
      <c r="H18" s="130" t="s">
        <v>7</v>
      </c>
      <c r="I18" s="131">
        <v>26</v>
      </c>
      <c r="J18" s="131">
        <v>207</v>
      </c>
      <c r="K18" s="131">
        <v>14</v>
      </c>
      <c r="L18" s="131">
        <v>0</v>
      </c>
      <c r="M18" s="128">
        <f t="shared" si="1"/>
        <v>248</v>
      </c>
      <c r="N18" s="135">
        <f t="shared" si="4"/>
        <v>903</v>
      </c>
      <c r="O18" s="130" t="s">
        <v>41</v>
      </c>
      <c r="P18" s="131">
        <v>32</v>
      </c>
      <c r="Q18" s="131">
        <v>168</v>
      </c>
      <c r="R18" s="131">
        <v>12</v>
      </c>
      <c r="S18" s="131">
        <v>2</v>
      </c>
      <c r="T18" s="128">
        <f t="shared" si="2"/>
        <v>213</v>
      </c>
      <c r="U18" s="136">
        <f t="shared" si="5"/>
        <v>986.5</v>
      </c>
    </row>
    <row r="19" spans="1:21" ht="24" customHeight="1" x14ac:dyDescent="0.2">
      <c r="A19" s="126" t="s">
        <v>98</v>
      </c>
      <c r="B19" s="131">
        <v>17</v>
      </c>
      <c r="C19" s="131">
        <v>201</v>
      </c>
      <c r="D19" s="131">
        <v>15</v>
      </c>
      <c r="E19" s="131">
        <v>0</v>
      </c>
      <c r="F19" s="128">
        <f t="shared" si="0"/>
        <v>239.5</v>
      </c>
      <c r="G19" s="135">
        <f t="shared" si="3"/>
        <v>985</v>
      </c>
      <c r="H19" s="130" t="s">
        <v>9</v>
      </c>
      <c r="I19" s="131">
        <v>20</v>
      </c>
      <c r="J19" s="131">
        <v>199</v>
      </c>
      <c r="K19" s="131">
        <v>13</v>
      </c>
      <c r="L19" s="131">
        <v>1</v>
      </c>
      <c r="M19" s="128">
        <f t="shared" si="1"/>
        <v>237.5</v>
      </c>
      <c r="N19" s="135">
        <f t="shared" si="4"/>
        <v>941</v>
      </c>
      <c r="O19" s="130" t="s">
        <v>42</v>
      </c>
      <c r="P19" s="131">
        <v>24</v>
      </c>
      <c r="Q19" s="131">
        <v>149</v>
      </c>
      <c r="R19" s="131">
        <v>15</v>
      </c>
      <c r="S19" s="131">
        <v>1</v>
      </c>
      <c r="T19" s="128">
        <f t="shared" si="2"/>
        <v>193.5</v>
      </c>
      <c r="U19" s="136">
        <f t="shared" si="5"/>
        <v>927.5</v>
      </c>
    </row>
    <row r="20" spans="1:21" ht="24" customHeight="1" x14ac:dyDescent="0.2">
      <c r="A20" s="126" t="s">
        <v>11</v>
      </c>
      <c r="B20" s="131">
        <v>15</v>
      </c>
      <c r="C20" s="131">
        <v>181</v>
      </c>
      <c r="D20" s="131">
        <v>16</v>
      </c>
      <c r="E20" s="131">
        <v>0</v>
      </c>
      <c r="F20" s="128">
        <f t="shared" si="0"/>
        <v>220.5</v>
      </c>
      <c r="G20" s="135">
        <f t="shared" si="3"/>
        <v>939</v>
      </c>
      <c r="H20" s="130" t="s">
        <v>12</v>
      </c>
      <c r="I20" s="131">
        <v>27</v>
      </c>
      <c r="J20" s="131">
        <v>172</v>
      </c>
      <c r="K20" s="131">
        <v>18</v>
      </c>
      <c r="L20" s="131">
        <v>1</v>
      </c>
      <c r="M20" s="128">
        <f t="shared" si="1"/>
        <v>224</v>
      </c>
      <c r="N20" s="135">
        <f t="shared" si="4"/>
        <v>958</v>
      </c>
      <c r="O20" s="130" t="s">
        <v>107</v>
      </c>
      <c r="P20" s="131">
        <v>22</v>
      </c>
      <c r="Q20" s="131">
        <v>202</v>
      </c>
      <c r="R20" s="131">
        <v>21</v>
      </c>
      <c r="S20" s="131">
        <v>2</v>
      </c>
      <c r="T20" s="128">
        <f t="shared" si="2"/>
        <v>260</v>
      </c>
      <c r="U20" s="136">
        <f t="shared" si="5"/>
        <v>934.5</v>
      </c>
    </row>
    <row r="21" spans="1:21" ht="24" customHeight="1" x14ac:dyDescent="0.2">
      <c r="A21" s="126" t="s">
        <v>14</v>
      </c>
      <c r="B21" s="131">
        <v>20</v>
      </c>
      <c r="C21" s="131">
        <v>201</v>
      </c>
      <c r="D21" s="131">
        <v>17</v>
      </c>
      <c r="E21" s="131">
        <v>0</v>
      </c>
      <c r="F21" s="128">
        <f t="shared" si="0"/>
        <v>245</v>
      </c>
      <c r="G21" s="135">
        <f t="shared" si="3"/>
        <v>929</v>
      </c>
      <c r="H21" s="130" t="s">
        <v>15</v>
      </c>
      <c r="I21" s="131">
        <v>28</v>
      </c>
      <c r="J21" s="131">
        <v>165</v>
      </c>
      <c r="K21" s="131">
        <v>19</v>
      </c>
      <c r="L21" s="131">
        <v>1</v>
      </c>
      <c r="M21" s="128">
        <f t="shared" si="1"/>
        <v>219.5</v>
      </c>
      <c r="N21" s="135">
        <f t="shared" si="4"/>
        <v>929</v>
      </c>
      <c r="O21" s="130" t="s">
        <v>108</v>
      </c>
      <c r="P21" s="131">
        <v>20</v>
      </c>
      <c r="Q21" s="131">
        <v>204</v>
      </c>
      <c r="R21" s="131">
        <v>14</v>
      </c>
      <c r="S21" s="131">
        <v>1</v>
      </c>
      <c r="T21" s="128">
        <f t="shared" si="2"/>
        <v>244.5</v>
      </c>
      <c r="U21" s="136">
        <f t="shared" si="5"/>
        <v>911</v>
      </c>
    </row>
    <row r="22" spans="1:21" ht="24" customHeight="1" x14ac:dyDescent="0.2">
      <c r="A22" s="126" t="s">
        <v>17</v>
      </c>
      <c r="B22" s="131">
        <v>28</v>
      </c>
      <c r="C22" s="131">
        <v>206</v>
      </c>
      <c r="D22" s="131">
        <v>15</v>
      </c>
      <c r="E22" s="131">
        <v>0</v>
      </c>
      <c r="F22" s="128">
        <f t="shared" si="0"/>
        <v>250</v>
      </c>
      <c r="G22" s="135">
        <f t="shared" si="3"/>
        <v>955</v>
      </c>
      <c r="H22" s="130" t="s">
        <v>18</v>
      </c>
      <c r="I22" s="131">
        <v>11</v>
      </c>
      <c r="J22" s="131">
        <v>172</v>
      </c>
      <c r="K22" s="131">
        <v>14</v>
      </c>
      <c r="L22" s="131">
        <v>0</v>
      </c>
      <c r="M22" s="128">
        <f t="shared" si="1"/>
        <v>205.5</v>
      </c>
      <c r="N22" s="135">
        <f t="shared" si="4"/>
        <v>886.5</v>
      </c>
      <c r="O22" s="130" t="s">
        <v>109</v>
      </c>
      <c r="P22" s="131">
        <v>35</v>
      </c>
      <c r="Q22" s="131">
        <v>193</v>
      </c>
      <c r="R22" s="131">
        <v>18</v>
      </c>
      <c r="S22" s="131">
        <v>0</v>
      </c>
      <c r="T22" s="128">
        <f t="shared" si="2"/>
        <v>246.5</v>
      </c>
      <c r="U22" s="136">
        <f t="shared" si="5"/>
        <v>944.5</v>
      </c>
    </row>
    <row r="23" spans="1:21" ht="24" customHeight="1" x14ac:dyDescent="0.2">
      <c r="A23" s="126" t="s">
        <v>19</v>
      </c>
      <c r="B23" s="131">
        <v>16</v>
      </c>
      <c r="C23" s="131">
        <v>180</v>
      </c>
      <c r="D23" s="131">
        <v>21</v>
      </c>
      <c r="E23" s="131">
        <v>0</v>
      </c>
      <c r="F23" s="128">
        <f t="shared" si="0"/>
        <v>230</v>
      </c>
      <c r="G23" s="135">
        <f t="shared" si="3"/>
        <v>945.5</v>
      </c>
      <c r="H23" s="130" t="s">
        <v>20</v>
      </c>
      <c r="I23" s="131">
        <v>13</v>
      </c>
      <c r="J23" s="131">
        <v>183</v>
      </c>
      <c r="K23" s="131">
        <v>16</v>
      </c>
      <c r="L23" s="131">
        <v>0</v>
      </c>
      <c r="M23" s="128">
        <f t="shared" si="1"/>
        <v>221.5</v>
      </c>
      <c r="N23" s="135">
        <f t="shared" si="4"/>
        <v>870.5</v>
      </c>
      <c r="O23" s="130" t="s">
        <v>110</v>
      </c>
      <c r="P23" s="131">
        <v>18</v>
      </c>
      <c r="Q23" s="131">
        <v>175</v>
      </c>
      <c r="R23" s="131">
        <v>13</v>
      </c>
      <c r="S23" s="131">
        <v>1</v>
      </c>
      <c r="T23" s="128">
        <f t="shared" si="2"/>
        <v>212.5</v>
      </c>
      <c r="U23" s="136">
        <f t="shared" si="5"/>
        <v>963.5</v>
      </c>
    </row>
    <row r="24" spans="1:21" ht="24" customHeight="1" x14ac:dyDescent="0.2">
      <c r="A24" s="126" t="s">
        <v>21</v>
      </c>
      <c r="B24" s="131">
        <v>26</v>
      </c>
      <c r="C24" s="131">
        <v>174</v>
      </c>
      <c r="D24" s="131">
        <v>18</v>
      </c>
      <c r="E24" s="131">
        <v>4</v>
      </c>
      <c r="F24" s="128">
        <f t="shared" si="0"/>
        <v>233</v>
      </c>
      <c r="G24" s="135">
        <f t="shared" si="3"/>
        <v>958</v>
      </c>
      <c r="H24" s="130" t="s">
        <v>22</v>
      </c>
      <c r="I24" s="131">
        <v>21</v>
      </c>
      <c r="J24" s="131">
        <v>168</v>
      </c>
      <c r="K24" s="131">
        <v>13</v>
      </c>
      <c r="L24" s="131">
        <v>1</v>
      </c>
      <c r="M24" s="128">
        <f t="shared" si="1"/>
        <v>207</v>
      </c>
      <c r="N24" s="135">
        <f t="shared" si="4"/>
        <v>853.5</v>
      </c>
      <c r="O24" s="130" t="s">
        <v>116</v>
      </c>
      <c r="P24" s="131">
        <v>17</v>
      </c>
      <c r="Q24" s="131">
        <v>197</v>
      </c>
      <c r="R24" s="131">
        <v>17</v>
      </c>
      <c r="S24" s="131">
        <v>1</v>
      </c>
      <c r="T24" s="128">
        <f t="shared" si="2"/>
        <v>242</v>
      </c>
      <c r="U24" s="136">
        <f t="shared" si="5"/>
        <v>945.5</v>
      </c>
    </row>
    <row r="25" spans="1:21" ht="24" customHeight="1" x14ac:dyDescent="0.2">
      <c r="A25" s="126" t="s">
        <v>23</v>
      </c>
      <c r="B25" s="131">
        <v>19</v>
      </c>
      <c r="C25" s="131">
        <v>188</v>
      </c>
      <c r="D25" s="131">
        <v>15</v>
      </c>
      <c r="E25" s="131">
        <v>0</v>
      </c>
      <c r="F25" s="128">
        <f t="shared" si="0"/>
        <v>227.5</v>
      </c>
      <c r="G25" s="135">
        <f t="shared" si="3"/>
        <v>940.5</v>
      </c>
      <c r="H25" s="130" t="s">
        <v>24</v>
      </c>
      <c r="I25" s="131">
        <v>20</v>
      </c>
      <c r="J25" s="131">
        <v>151</v>
      </c>
      <c r="K25" s="131">
        <v>11</v>
      </c>
      <c r="L25" s="131">
        <v>2</v>
      </c>
      <c r="M25" s="128">
        <f t="shared" si="1"/>
        <v>188</v>
      </c>
      <c r="N25" s="135">
        <f t="shared" si="4"/>
        <v>822</v>
      </c>
      <c r="O25" s="130" t="s">
        <v>117</v>
      </c>
      <c r="P25" s="131">
        <v>21</v>
      </c>
      <c r="Q25" s="131">
        <v>191</v>
      </c>
      <c r="R25" s="131">
        <v>17</v>
      </c>
      <c r="S25" s="131">
        <v>1</v>
      </c>
      <c r="T25" s="128">
        <f t="shared" si="2"/>
        <v>238</v>
      </c>
      <c r="U25" s="136">
        <f t="shared" si="5"/>
        <v>939</v>
      </c>
    </row>
    <row r="26" spans="1:21" ht="24" customHeight="1" x14ac:dyDescent="0.2">
      <c r="A26" s="126" t="s">
        <v>37</v>
      </c>
      <c r="B26" s="131">
        <v>24</v>
      </c>
      <c r="C26" s="131">
        <v>148</v>
      </c>
      <c r="D26" s="131">
        <v>12</v>
      </c>
      <c r="E26" s="131">
        <v>1</v>
      </c>
      <c r="F26" s="128">
        <f t="shared" si="0"/>
        <v>186.5</v>
      </c>
      <c r="G26" s="135">
        <f t="shared" si="3"/>
        <v>877</v>
      </c>
      <c r="H26" s="130" t="s">
        <v>25</v>
      </c>
      <c r="I26" s="131">
        <v>32</v>
      </c>
      <c r="J26" s="131">
        <v>164</v>
      </c>
      <c r="K26" s="131">
        <v>13</v>
      </c>
      <c r="L26" s="131">
        <v>2</v>
      </c>
      <c r="M26" s="128">
        <f t="shared" si="1"/>
        <v>211</v>
      </c>
      <c r="N26" s="135">
        <f t="shared" si="4"/>
        <v>827.5</v>
      </c>
      <c r="O26" s="130" t="s">
        <v>118</v>
      </c>
      <c r="P26" s="131">
        <v>13</v>
      </c>
      <c r="Q26" s="131">
        <v>162</v>
      </c>
      <c r="R26" s="131">
        <v>11</v>
      </c>
      <c r="S26" s="131">
        <v>0</v>
      </c>
      <c r="T26" s="128">
        <f t="shared" si="2"/>
        <v>190.5</v>
      </c>
      <c r="U26" s="136">
        <f t="shared" si="5"/>
        <v>883</v>
      </c>
    </row>
    <row r="27" spans="1:21" ht="24" customHeight="1" x14ac:dyDescent="0.2">
      <c r="A27" s="126" t="s">
        <v>38</v>
      </c>
      <c r="B27" s="131">
        <v>34</v>
      </c>
      <c r="C27" s="131">
        <v>137</v>
      </c>
      <c r="D27" s="131">
        <v>16</v>
      </c>
      <c r="E27" s="131">
        <v>3</v>
      </c>
      <c r="F27" s="128">
        <f t="shared" si="0"/>
        <v>193.5</v>
      </c>
      <c r="G27" s="135">
        <f t="shared" si="3"/>
        <v>840.5</v>
      </c>
      <c r="H27" s="130" t="s">
        <v>26</v>
      </c>
      <c r="I27" s="131">
        <v>16</v>
      </c>
      <c r="J27" s="131">
        <v>176</v>
      </c>
      <c r="K27" s="131">
        <v>14</v>
      </c>
      <c r="L27" s="131">
        <v>2</v>
      </c>
      <c r="M27" s="128">
        <f t="shared" si="1"/>
        <v>217</v>
      </c>
      <c r="N27" s="135">
        <f t="shared" si="4"/>
        <v>823</v>
      </c>
      <c r="O27" s="130" t="s">
        <v>119</v>
      </c>
      <c r="P27" s="131">
        <v>11</v>
      </c>
      <c r="Q27" s="131">
        <v>150</v>
      </c>
      <c r="R27" s="131">
        <v>11</v>
      </c>
      <c r="S27" s="131">
        <v>1</v>
      </c>
      <c r="T27" s="128">
        <f t="shared" si="2"/>
        <v>180</v>
      </c>
      <c r="U27" s="136">
        <f t="shared" si="5"/>
        <v>850.5</v>
      </c>
    </row>
    <row r="28" spans="1:21" ht="24" customHeight="1" x14ac:dyDescent="0.2">
      <c r="A28" s="126" t="s">
        <v>39</v>
      </c>
      <c r="B28" s="131">
        <v>17</v>
      </c>
      <c r="C28" s="131">
        <v>165</v>
      </c>
      <c r="D28" s="131">
        <v>17</v>
      </c>
      <c r="E28" s="131">
        <v>3</v>
      </c>
      <c r="F28" s="128">
        <f t="shared" si="0"/>
        <v>215</v>
      </c>
      <c r="G28" s="135">
        <f t="shared" si="3"/>
        <v>822.5</v>
      </c>
      <c r="H28" s="130" t="s">
        <v>105</v>
      </c>
      <c r="I28" s="131">
        <v>23</v>
      </c>
      <c r="J28" s="131">
        <v>171</v>
      </c>
      <c r="K28" s="131">
        <v>14</v>
      </c>
      <c r="L28" s="131">
        <v>0</v>
      </c>
      <c r="M28" s="128">
        <f t="shared" si="1"/>
        <v>210.5</v>
      </c>
      <c r="N28" s="135">
        <f t="shared" si="4"/>
        <v>826.5</v>
      </c>
      <c r="O28" s="130" t="s">
        <v>120</v>
      </c>
      <c r="P28" s="131">
        <v>15</v>
      </c>
      <c r="Q28" s="131">
        <v>157</v>
      </c>
      <c r="R28" s="131">
        <v>9</v>
      </c>
      <c r="S28" s="131">
        <v>0</v>
      </c>
      <c r="T28" s="128">
        <f t="shared" si="2"/>
        <v>182.5</v>
      </c>
      <c r="U28" s="136">
        <f t="shared" si="5"/>
        <v>791</v>
      </c>
    </row>
    <row r="29" spans="1:21" ht="24" customHeight="1" x14ac:dyDescent="0.2">
      <c r="A29" s="126" t="s">
        <v>40</v>
      </c>
      <c r="B29" s="131">
        <v>21</v>
      </c>
      <c r="C29" s="131">
        <v>134</v>
      </c>
      <c r="D29" s="131">
        <v>13</v>
      </c>
      <c r="E29" s="131">
        <v>1</v>
      </c>
      <c r="F29" s="128">
        <f t="shared" si="0"/>
        <v>173</v>
      </c>
      <c r="G29" s="135">
        <f t="shared" si="3"/>
        <v>768</v>
      </c>
      <c r="H29" s="130" t="s">
        <v>106</v>
      </c>
      <c r="I29" s="131">
        <v>30</v>
      </c>
      <c r="J29" s="131">
        <v>179</v>
      </c>
      <c r="K29" s="131">
        <v>14</v>
      </c>
      <c r="L29" s="131">
        <v>0</v>
      </c>
      <c r="M29" s="128">
        <f t="shared" si="1"/>
        <v>222</v>
      </c>
      <c r="N29" s="135">
        <f t="shared" si="4"/>
        <v>860.5</v>
      </c>
      <c r="O29" s="130" t="s">
        <v>121</v>
      </c>
      <c r="P29" s="131">
        <v>8</v>
      </c>
      <c r="Q29" s="131">
        <v>133</v>
      </c>
      <c r="R29" s="131">
        <v>6</v>
      </c>
      <c r="S29" s="131">
        <v>0</v>
      </c>
      <c r="T29" s="128">
        <f t="shared" si="2"/>
        <v>149</v>
      </c>
      <c r="U29" s="136">
        <f t="shared" si="5"/>
        <v>702</v>
      </c>
    </row>
    <row r="30" spans="1:21" ht="24" customHeight="1" x14ac:dyDescent="0.2">
      <c r="A30" s="126" t="s">
        <v>101</v>
      </c>
      <c r="B30" s="131">
        <v>42</v>
      </c>
      <c r="C30" s="131">
        <v>149</v>
      </c>
      <c r="D30" s="131">
        <v>21</v>
      </c>
      <c r="E30" s="131">
        <v>2</v>
      </c>
      <c r="F30" s="128">
        <f t="shared" si="0"/>
        <v>217</v>
      </c>
      <c r="G30" s="135">
        <f t="shared" si="3"/>
        <v>798.5</v>
      </c>
      <c r="H30" s="134" t="s">
        <v>131</v>
      </c>
      <c r="I30" s="131">
        <v>27</v>
      </c>
      <c r="J30" s="131">
        <v>172</v>
      </c>
      <c r="K30" s="131">
        <v>19</v>
      </c>
      <c r="L30" s="131">
        <v>1</v>
      </c>
      <c r="M30" s="128">
        <f t="shared" si="1"/>
        <v>226</v>
      </c>
      <c r="N30" s="135">
        <f t="shared" si="4"/>
        <v>875.5</v>
      </c>
      <c r="O30" s="130" t="s">
        <v>122</v>
      </c>
      <c r="P30" s="127">
        <v>6</v>
      </c>
      <c r="Q30" s="127">
        <v>121</v>
      </c>
      <c r="R30" s="127">
        <v>6</v>
      </c>
      <c r="S30" s="127">
        <v>1</v>
      </c>
      <c r="T30" s="128">
        <f t="shared" ref="T30:T31" si="6">P30*0.5+Q30*1+R30*2+S30*2.5</f>
        <v>138.5</v>
      </c>
      <c r="U30" s="136">
        <f t="shared" ref="U30:U31" si="7">T30+T29+T28+T27</f>
        <v>650</v>
      </c>
    </row>
    <row r="31" spans="1:21" ht="24" customHeight="1" thickBot="1" x14ac:dyDescent="0.25">
      <c r="A31" s="137" t="s">
        <v>102</v>
      </c>
      <c r="B31" s="138">
        <v>35</v>
      </c>
      <c r="C31" s="138">
        <v>156</v>
      </c>
      <c r="D31" s="138">
        <v>18</v>
      </c>
      <c r="E31" s="138">
        <v>0</v>
      </c>
      <c r="F31" s="139">
        <f t="shared" si="0"/>
        <v>209.5</v>
      </c>
      <c r="G31" s="140">
        <f t="shared" si="3"/>
        <v>814.5</v>
      </c>
      <c r="H31" s="141" t="s">
        <v>132</v>
      </c>
      <c r="I31" s="138">
        <v>28</v>
      </c>
      <c r="J31" s="138">
        <v>165</v>
      </c>
      <c r="K31" s="138">
        <v>18</v>
      </c>
      <c r="L31" s="138">
        <v>1</v>
      </c>
      <c r="M31" s="139">
        <f t="shared" si="1"/>
        <v>217.5</v>
      </c>
      <c r="N31" s="140">
        <f t="shared" si="4"/>
        <v>876</v>
      </c>
      <c r="O31" s="142" t="s">
        <v>123</v>
      </c>
      <c r="P31" s="138">
        <v>5</v>
      </c>
      <c r="Q31" s="138">
        <v>119</v>
      </c>
      <c r="R31" s="138">
        <v>6</v>
      </c>
      <c r="S31" s="138">
        <v>1</v>
      </c>
      <c r="T31" s="139">
        <f t="shared" si="6"/>
        <v>136</v>
      </c>
      <c r="U31" s="143">
        <f t="shared" si="7"/>
        <v>606</v>
      </c>
    </row>
    <row r="32" spans="1:21" ht="15" customHeight="1" x14ac:dyDescent="0.2">
      <c r="A32" s="244" t="s">
        <v>43</v>
      </c>
      <c r="B32" s="245"/>
      <c r="C32" s="241" t="s">
        <v>46</v>
      </c>
      <c r="D32" s="242"/>
      <c r="E32" s="242"/>
      <c r="F32" s="243"/>
      <c r="G32" s="144">
        <f>MAX(G13:G31)</f>
        <v>1006</v>
      </c>
      <c r="H32" s="244" t="s">
        <v>44</v>
      </c>
      <c r="I32" s="245"/>
      <c r="J32" s="241" t="s">
        <v>46</v>
      </c>
      <c r="K32" s="242"/>
      <c r="L32" s="242"/>
      <c r="M32" s="243"/>
      <c r="N32" s="144">
        <f>MAX(N10:N31)</f>
        <v>958</v>
      </c>
      <c r="O32" s="244" t="s">
        <v>45</v>
      </c>
      <c r="P32" s="245"/>
      <c r="Q32" s="241" t="s">
        <v>46</v>
      </c>
      <c r="R32" s="242"/>
      <c r="S32" s="242"/>
      <c r="T32" s="243"/>
      <c r="U32" s="144">
        <f>MAX(U10:U31)</f>
        <v>1043.5</v>
      </c>
    </row>
    <row r="33" spans="1:21" ht="15" customHeight="1" x14ac:dyDescent="0.2">
      <c r="A33" s="246"/>
      <c r="B33" s="247"/>
      <c r="C33" s="145" t="s">
        <v>58</v>
      </c>
      <c r="D33" s="146"/>
      <c r="E33" s="146"/>
      <c r="F33" s="147" t="s">
        <v>133</v>
      </c>
      <c r="G33" s="148"/>
      <c r="H33" s="246"/>
      <c r="I33" s="247"/>
      <c r="J33" s="145" t="s">
        <v>58</v>
      </c>
      <c r="K33" s="146"/>
      <c r="L33" s="146"/>
      <c r="M33" s="147" t="s">
        <v>134</v>
      </c>
      <c r="N33" s="148"/>
      <c r="O33" s="246"/>
      <c r="P33" s="247"/>
      <c r="Q33" s="145" t="s">
        <v>58</v>
      </c>
      <c r="R33" s="146"/>
      <c r="S33" s="146"/>
      <c r="T33" s="147" t="s">
        <v>135</v>
      </c>
      <c r="U33" s="148"/>
    </row>
    <row r="34" spans="1:21" ht="15" customHeight="1" x14ac:dyDescent="0.2">
      <c r="A34" s="149"/>
      <c r="B34" s="150"/>
      <c r="C34" s="150"/>
      <c r="D34" s="150"/>
      <c r="E34" s="150"/>
      <c r="F34" s="150"/>
      <c r="G34" s="151"/>
      <c r="H34" s="149"/>
      <c r="I34" s="152"/>
      <c r="J34" s="152"/>
      <c r="K34" s="150"/>
      <c r="L34" s="150"/>
      <c r="M34" s="150"/>
      <c r="N34" s="151"/>
      <c r="O34" s="149"/>
      <c r="P34" s="150"/>
      <c r="Q34" s="150"/>
      <c r="R34" s="150"/>
      <c r="S34" s="150"/>
      <c r="T34" s="150"/>
      <c r="U34" s="151"/>
    </row>
    <row r="35" spans="1:21" ht="12.75" x14ac:dyDescent="0.2">
      <c r="A35" s="248" t="s">
        <v>47</v>
      </c>
      <c r="B35" s="248"/>
      <c r="C35" s="248"/>
      <c r="D35" s="248"/>
      <c r="E35" s="248"/>
      <c r="F35" s="153"/>
      <c r="G35" s="153"/>
      <c r="H35" s="153"/>
      <c r="I35" s="153"/>
      <c r="J35" s="153"/>
      <c r="K35" s="153"/>
      <c r="L35" s="153"/>
      <c r="M35" s="153"/>
      <c r="N35" s="153"/>
      <c r="O35" s="153"/>
      <c r="P35" s="154"/>
      <c r="Q35" s="154"/>
      <c r="R35" s="155"/>
      <c r="S35" s="156"/>
      <c r="T35" s="157"/>
      <c r="U35" s="157"/>
    </row>
    <row r="36" spans="1:21" ht="12.75" customHeight="1" x14ac:dyDescent="0.2">
      <c r="A36" s="153"/>
      <c r="B36" s="153"/>
      <c r="C36" s="153"/>
      <c r="D36" s="153"/>
      <c r="E36" s="153"/>
      <c r="F36" s="153"/>
      <c r="G36" s="153"/>
      <c r="H36" s="153"/>
      <c r="I36" s="153"/>
      <c r="J36" s="153"/>
      <c r="K36" s="153"/>
      <c r="L36" s="153"/>
      <c r="M36" s="153"/>
      <c r="N36" s="153"/>
      <c r="O36" s="153"/>
      <c r="P36" s="111"/>
      <c r="Q36" s="111"/>
      <c r="R36" s="109"/>
      <c r="S36" s="158"/>
      <c r="T36" s="159"/>
      <c r="U36" s="159"/>
    </row>
    <row r="37" spans="1:21" ht="12.75" x14ac:dyDescent="0.2">
      <c r="A37" s="153"/>
      <c r="B37" s="153"/>
      <c r="C37" s="153"/>
      <c r="D37" s="153"/>
      <c r="E37" s="153"/>
      <c r="F37" s="153"/>
      <c r="G37" s="153"/>
      <c r="H37" s="153"/>
      <c r="I37" s="153"/>
      <c r="J37" s="153"/>
      <c r="K37" s="153"/>
      <c r="L37" s="153"/>
      <c r="M37" s="153"/>
      <c r="N37" s="153"/>
      <c r="O37" s="153"/>
      <c r="P37" s="160"/>
      <c r="Q37" s="160"/>
      <c r="R37" s="161"/>
      <c r="S37" s="162"/>
      <c r="T37" s="163"/>
      <c r="U37" s="163"/>
    </row>
    <row r="38" spans="1:21" ht="9.75" customHeight="1" x14ac:dyDescent="0.2">
      <c r="A38" s="153"/>
      <c r="B38" s="153"/>
      <c r="C38" s="153"/>
      <c r="D38" s="153"/>
      <c r="E38" s="153"/>
      <c r="F38" s="153"/>
      <c r="G38" s="153"/>
      <c r="H38" s="153"/>
      <c r="I38" s="153"/>
      <c r="J38" s="153"/>
      <c r="K38" s="153"/>
      <c r="L38" s="153"/>
      <c r="M38" s="153"/>
      <c r="N38" s="153"/>
      <c r="O38" s="153"/>
      <c r="P38" s="160"/>
      <c r="Q38" s="160"/>
      <c r="R38" s="161"/>
      <c r="S38" s="162"/>
      <c r="T38" s="163"/>
      <c r="U38" s="163"/>
    </row>
    <row r="39" spans="1:21" x14ac:dyDescent="0.2">
      <c r="A39" s="164"/>
      <c r="B39" s="164"/>
      <c r="C39" s="164"/>
      <c r="D39" s="164"/>
      <c r="E39" s="164"/>
      <c r="F39" s="164"/>
      <c r="G39" s="164"/>
      <c r="H39" s="164"/>
      <c r="I39" s="164"/>
      <c r="J39" s="164"/>
      <c r="K39" s="164"/>
      <c r="L39" s="164"/>
      <c r="M39" s="164"/>
      <c r="N39" s="164"/>
      <c r="O39" s="164"/>
      <c r="P39" s="165"/>
      <c r="Q39" s="165"/>
      <c r="R39" s="165"/>
      <c r="S39" s="165"/>
      <c r="T39" s="165"/>
      <c r="U39" s="165"/>
    </row>
    <row r="40" spans="1:21" x14ac:dyDescent="0.2">
      <c r="A40" s="164"/>
      <c r="B40" s="164"/>
      <c r="C40" s="164"/>
      <c r="D40" s="164"/>
      <c r="E40" s="164"/>
      <c r="F40" s="164"/>
      <c r="G40" s="164"/>
      <c r="H40" s="164"/>
      <c r="I40" s="164"/>
      <c r="J40" s="164"/>
      <c r="K40" s="164"/>
      <c r="L40" s="164"/>
      <c r="M40" s="164"/>
      <c r="N40" s="164"/>
      <c r="O40" s="164"/>
      <c r="P40" s="164"/>
      <c r="Q40" s="164"/>
      <c r="R40" s="164"/>
      <c r="S40" s="164"/>
      <c r="T40" s="164"/>
      <c r="U40" s="164"/>
    </row>
    <row r="41" spans="1:21" x14ac:dyDescent="0.2">
      <c r="A41" s="164"/>
      <c r="B41" s="164"/>
      <c r="C41" s="164"/>
      <c r="D41" s="164"/>
      <c r="E41" s="164"/>
      <c r="F41" s="164"/>
      <c r="G41" s="164"/>
      <c r="H41" s="164"/>
      <c r="I41" s="164"/>
      <c r="J41" s="164"/>
      <c r="K41" s="164"/>
      <c r="L41" s="164"/>
      <c r="M41" s="164"/>
      <c r="N41" s="164"/>
      <c r="O41" s="164"/>
      <c r="P41" s="164"/>
      <c r="Q41" s="164"/>
      <c r="R41" s="164"/>
      <c r="S41" s="164"/>
      <c r="T41" s="164"/>
      <c r="U41" s="164"/>
    </row>
    <row r="42" spans="1:21" x14ac:dyDescent="0.2">
      <c r="A42" s="164"/>
      <c r="B42" s="164"/>
      <c r="C42" s="164"/>
      <c r="D42" s="164"/>
      <c r="E42" s="164"/>
      <c r="F42" s="164"/>
      <c r="G42" s="164"/>
      <c r="H42" s="164"/>
      <c r="I42" s="164"/>
      <c r="J42" s="164"/>
      <c r="K42" s="164"/>
      <c r="L42" s="164"/>
      <c r="M42" s="164"/>
      <c r="N42" s="164"/>
      <c r="O42" s="164"/>
      <c r="P42" s="164"/>
      <c r="Q42" s="164"/>
      <c r="R42" s="164"/>
      <c r="S42" s="164"/>
      <c r="T42" s="164"/>
      <c r="U42" s="164"/>
    </row>
    <row r="43" spans="1:21" x14ac:dyDescent="0.2">
      <c r="A43" s="164"/>
      <c r="B43" s="164"/>
      <c r="C43" s="164"/>
      <c r="D43" s="164"/>
      <c r="E43" s="164"/>
      <c r="F43" s="164"/>
      <c r="G43" s="164"/>
      <c r="H43" s="164"/>
      <c r="I43" s="164"/>
      <c r="J43" s="164"/>
      <c r="K43" s="164"/>
      <c r="L43" s="164"/>
      <c r="M43" s="164"/>
      <c r="N43" s="164"/>
      <c r="O43" s="164"/>
      <c r="P43" s="164"/>
      <c r="Q43" s="164"/>
      <c r="R43" s="164"/>
      <c r="S43" s="164"/>
      <c r="T43" s="164"/>
      <c r="U43" s="164"/>
    </row>
    <row r="44" spans="1:21" x14ac:dyDescent="0.2">
      <c r="A44" s="164"/>
      <c r="B44" s="164"/>
      <c r="C44" s="164"/>
      <c r="D44" s="164"/>
      <c r="E44" s="164"/>
      <c r="F44" s="164"/>
      <c r="G44" s="164"/>
      <c r="H44" s="164"/>
      <c r="I44" s="164"/>
      <c r="J44" s="164"/>
      <c r="K44" s="164"/>
      <c r="L44" s="164"/>
      <c r="M44" s="164"/>
      <c r="N44" s="164"/>
      <c r="O44" s="164"/>
      <c r="P44" s="164"/>
      <c r="Q44" s="164"/>
      <c r="R44" s="164"/>
      <c r="S44" s="164"/>
      <c r="T44" s="164"/>
      <c r="U44" s="164"/>
    </row>
    <row r="45" spans="1:21" x14ac:dyDescent="0.2">
      <c r="A45" s="164"/>
      <c r="B45" s="164"/>
      <c r="C45" s="164"/>
      <c r="D45" s="164"/>
      <c r="E45" s="164"/>
      <c r="F45" s="164"/>
      <c r="G45" s="164"/>
      <c r="H45" s="164"/>
      <c r="I45" s="164"/>
      <c r="J45" s="164"/>
      <c r="K45" s="164"/>
      <c r="L45" s="164"/>
      <c r="M45" s="164"/>
      <c r="N45" s="164"/>
      <c r="O45" s="164"/>
      <c r="P45" s="164"/>
      <c r="Q45" s="164"/>
      <c r="R45" s="164"/>
      <c r="S45" s="164"/>
      <c r="T45" s="164"/>
      <c r="U45" s="164"/>
    </row>
    <row r="46" spans="1:21" x14ac:dyDescent="0.2">
      <c r="A46" s="164"/>
      <c r="B46" s="164"/>
      <c r="C46" s="164"/>
      <c r="D46" s="164"/>
      <c r="E46" s="164"/>
      <c r="F46" s="164"/>
      <c r="G46" s="164"/>
      <c r="H46" s="164"/>
      <c r="I46" s="164"/>
      <c r="J46" s="164"/>
      <c r="K46" s="164"/>
      <c r="L46" s="164"/>
      <c r="M46" s="164"/>
      <c r="N46" s="164"/>
      <c r="O46" s="164"/>
      <c r="P46" s="164"/>
      <c r="Q46" s="164"/>
      <c r="R46" s="164"/>
      <c r="S46" s="164"/>
      <c r="T46" s="164"/>
      <c r="U46" s="164"/>
    </row>
    <row r="47" spans="1:21" x14ac:dyDescent="0.2">
      <c r="A47" s="164"/>
      <c r="B47" s="164"/>
      <c r="C47" s="164"/>
      <c r="D47" s="164"/>
      <c r="E47" s="164"/>
      <c r="F47" s="164"/>
      <c r="G47" s="164"/>
      <c r="H47" s="164"/>
      <c r="I47" s="164"/>
      <c r="J47" s="164"/>
      <c r="K47" s="164"/>
      <c r="L47" s="164"/>
      <c r="M47" s="164"/>
      <c r="N47" s="164"/>
      <c r="O47" s="164"/>
      <c r="P47" s="164"/>
      <c r="Q47" s="164"/>
      <c r="R47" s="164"/>
      <c r="S47" s="164"/>
      <c r="T47" s="164"/>
      <c r="U47" s="164"/>
    </row>
    <row r="48" spans="1:21" ht="6" customHeight="1" x14ac:dyDescent="0.2">
      <c r="A48" s="164"/>
      <c r="B48" s="164"/>
      <c r="C48" s="164"/>
      <c r="D48" s="164"/>
      <c r="E48" s="164"/>
      <c r="F48" s="164"/>
      <c r="G48" s="164"/>
      <c r="H48" s="164"/>
      <c r="I48" s="164"/>
      <c r="J48" s="164"/>
      <c r="K48" s="164"/>
      <c r="L48" s="164"/>
      <c r="M48" s="164"/>
      <c r="N48" s="164"/>
      <c r="O48" s="164"/>
      <c r="P48" s="164"/>
      <c r="Q48" s="164"/>
      <c r="R48" s="164"/>
      <c r="S48" s="164"/>
      <c r="T48" s="164"/>
      <c r="U48" s="164"/>
    </row>
    <row r="49" spans="1:21" x14ac:dyDescent="0.2">
      <c r="A49" s="164"/>
      <c r="B49" s="164"/>
      <c r="C49" s="164"/>
      <c r="D49" s="164"/>
      <c r="E49" s="164"/>
      <c r="F49" s="164"/>
      <c r="G49" s="164"/>
      <c r="H49" s="164"/>
      <c r="I49" s="164"/>
      <c r="J49" s="164"/>
      <c r="K49" s="164"/>
      <c r="L49" s="164"/>
      <c r="M49" s="164"/>
      <c r="N49" s="164"/>
      <c r="O49" s="164"/>
      <c r="P49" s="164"/>
      <c r="Q49" s="164"/>
      <c r="R49" s="164"/>
      <c r="S49" s="164"/>
      <c r="T49" s="164"/>
      <c r="U49" s="164"/>
    </row>
    <row r="50" spans="1:21" x14ac:dyDescent="0.2">
      <c r="A50" s="164"/>
      <c r="B50" s="164"/>
      <c r="C50" s="164"/>
      <c r="D50" s="164"/>
      <c r="E50" s="164"/>
      <c r="F50" s="164"/>
      <c r="G50" s="164"/>
      <c r="H50" s="164"/>
      <c r="I50" s="164"/>
      <c r="J50" s="164"/>
      <c r="K50" s="164"/>
      <c r="L50" s="164"/>
      <c r="M50" s="164"/>
      <c r="N50" s="164"/>
      <c r="O50" s="164"/>
      <c r="P50" s="164"/>
      <c r="Q50" s="164"/>
      <c r="R50" s="164"/>
      <c r="S50" s="164"/>
      <c r="T50" s="164"/>
      <c r="U50" s="164"/>
    </row>
    <row r="51" spans="1:21" x14ac:dyDescent="0.2">
      <c r="A51" s="164"/>
      <c r="B51" s="164"/>
      <c r="C51" s="164"/>
      <c r="D51" s="164"/>
      <c r="E51" s="164"/>
      <c r="F51" s="164"/>
      <c r="G51" s="164"/>
      <c r="H51" s="164"/>
      <c r="I51" s="164"/>
      <c r="J51" s="164"/>
      <c r="K51" s="164"/>
      <c r="L51" s="164"/>
      <c r="M51" s="164"/>
      <c r="N51" s="164"/>
      <c r="O51" s="164"/>
      <c r="P51" s="164"/>
      <c r="Q51" s="164"/>
      <c r="R51" s="164"/>
      <c r="S51" s="164"/>
      <c r="T51" s="164"/>
      <c r="U51" s="164"/>
    </row>
    <row r="52" spans="1:21" x14ac:dyDescent="0.2">
      <c r="A52" s="164"/>
      <c r="B52" s="164"/>
      <c r="C52" s="164"/>
      <c r="D52" s="164"/>
      <c r="E52" s="164"/>
      <c r="F52" s="164"/>
      <c r="G52" s="164"/>
      <c r="H52" s="164"/>
      <c r="I52" s="164"/>
      <c r="J52" s="164"/>
      <c r="K52" s="164"/>
      <c r="L52" s="164"/>
      <c r="M52" s="164"/>
      <c r="N52" s="164"/>
      <c r="O52" s="164"/>
      <c r="P52" s="164"/>
      <c r="Q52" s="164"/>
      <c r="R52" s="164"/>
      <c r="S52" s="164"/>
      <c r="T52" s="164"/>
      <c r="U52" s="164"/>
    </row>
    <row r="53" spans="1:21" x14ac:dyDescent="0.2">
      <c r="A53" s="164"/>
      <c r="B53" s="164"/>
      <c r="C53" s="164"/>
      <c r="D53" s="164"/>
      <c r="E53" s="164"/>
      <c r="F53" s="164"/>
      <c r="G53" s="164"/>
      <c r="H53" s="164"/>
      <c r="I53" s="164"/>
      <c r="J53" s="164"/>
      <c r="K53" s="164"/>
      <c r="L53" s="164"/>
      <c r="M53" s="164"/>
      <c r="N53" s="164"/>
      <c r="O53" s="164"/>
      <c r="P53" s="164"/>
      <c r="Q53" s="164"/>
      <c r="R53" s="164"/>
      <c r="S53" s="164"/>
      <c r="T53" s="164"/>
      <c r="U53" s="164"/>
    </row>
    <row r="54" spans="1:21" x14ac:dyDescent="0.2">
      <c r="A54" s="164"/>
      <c r="B54" s="164"/>
      <c r="C54" s="164"/>
      <c r="D54" s="164"/>
      <c r="E54" s="164"/>
      <c r="F54" s="164"/>
      <c r="G54" s="164"/>
      <c r="H54" s="164"/>
      <c r="I54" s="164"/>
      <c r="J54" s="164"/>
      <c r="K54" s="164"/>
      <c r="L54" s="164"/>
      <c r="M54" s="164"/>
      <c r="N54" s="164"/>
      <c r="O54" s="164"/>
      <c r="P54" s="164"/>
      <c r="Q54" s="164"/>
      <c r="R54" s="164"/>
      <c r="S54" s="164"/>
      <c r="T54" s="164"/>
      <c r="U54" s="164"/>
    </row>
    <row r="55" spans="1:21" x14ac:dyDescent="0.2">
      <c r="A55" s="164"/>
      <c r="B55" s="164"/>
      <c r="C55" s="164"/>
      <c r="D55" s="164"/>
      <c r="E55" s="164"/>
      <c r="F55" s="164"/>
      <c r="G55" s="164"/>
      <c r="H55" s="164"/>
      <c r="I55" s="164"/>
      <c r="J55" s="164"/>
      <c r="K55" s="164"/>
      <c r="L55" s="164"/>
      <c r="M55" s="164"/>
      <c r="N55" s="164"/>
      <c r="O55" s="164"/>
      <c r="P55" s="164"/>
      <c r="Q55" s="164"/>
      <c r="R55" s="164"/>
      <c r="S55" s="164"/>
      <c r="T55" s="164"/>
      <c r="U55" s="164"/>
    </row>
    <row r="56" spans="1:21" x14ac:dyDescent="0.2">
      <c r="A56" s="164"/>
      <c r="B56" s="164"/>
      <c r="C56" s="164"/>
      <c r="D56" s="164"/>
      <c r="E56" s="164"/>
      <c r="F56" s="164"/>
      <c r="G56" s="164"/>
      <c r="H56" s="164"/>
      <c r="I56" s="164"/>
      <c r="J56" s="164"/>
      <c r="K56" s="164"/>
      <c r="L56" s="164"/>
      <c r="M56" s="164"/>
      <c r="N56" s="164"/>
      <c r="O56" s="164"/>
      <c r="P56" s="164"/>
      <c r="Q56" s="164"/>
      <c r="R56" s="164"/>
      <c r="S56" s="164"/>
      <c r="T56" s="164"/>
      <c r="U56" s="164"/>
    </row>
    <row r="57" spans="1:21" x14ac:dyDescent="0.2">
      <c r="A57" s="164"/>
      <c r="B57" s="164"/>
      <c r="C57" s="164"/>
      <c r="D57" s="164"/>
      <c r="E57" s="164"/>
      <c r="F57" s="164"/>
      <c r="G57" s="164"/>
      <c r="H57" s="164"/>
      <c r="I57" s="164"/>
      <c r="J57" s="164"/>
      <c r="K57" s="164"/>
      <c r="L57" s="164"/>
      <c r="M57" s="164"/>
      <c r="N57" s="164"/>
      <c r="O57" s="164"/>
      <c r="P57" s="164"/>
      <c r="Q57" s="164"/>
      <c r="R57" s="164"/>
      <c r="S57" s="164"/>
      <c r="T57" s="164"/>
      <c r="U57" s="164"/>
    </row>
    <row r="58" spans="1:21" ht="6" customHeight="1" x14ac:dyDescent="0.2">
      <c r="A58" s="164"/>
      <c r="B58" s="164"/>
      <c r="C58" s="164"/>
      <c r="D58" s="164"/>
      <c r="E58" s="164"/>
      <c r="F58" s="164"/>
      <c r="G58" s="164"/>
      <c r="H58" s="164"/>
      <c r="I58" s="164"/>
      <c r="J58" s="164"/>
      <c r="K58" s="164"/>
      <c r="L58" s="164"/>
      <c r="M58" s="164"/>
      <c r="N58" s="164"/>
      <c r="O58" s="164"/>
      <c r="P58" s="164"/>
      <c r="Q58" s="164"/>
      <c r="R58" s="164"/>
      <c r="S58" s="164"/>
      <c r="T58" s="164"/>
      <c r="U58" s="164"/>
    </row>
    <row r="59" spans="1:21" x14ac:dyDescent="0.2">
      <c r="A59" s="164"/>
      <c r="B59" s="164"/>
      <c r="C59" s="164"/>
      <c r="D59" s="164"/>
      <c r="E59" s="164"/>
      <c r="F59" s="164"/>
      <c r="G59" s="164"/>
      <c r="H59" s="164"/>
      <c r="I59" s="164"/>
      <c r="J59" s="164"/>
      <c r="K59" s="164"/>
      <c r="L59" s="164"/>
      <c r="M59" s="164"/>
      <c r="N59" s="164"/>
      <c r="O59" s="164"/>
      <c r="P59" s="164"/>
      <c r="Q59" s="164"/>
      <c r="R59" s="164"/>
      <c r="S59" s="164"/>
      <c r="T59" s="164"/>
      <c r="U59" s="164"/>
    </row>
    <row r="60" spans="1:21" x14ac:dyDescent="0.2">
      <c r="A60" s="164"/>
      <c r="B60" s="164"/>
      <c r="C60" s="164"/>
      <c r="D60" s="164"/>
      <c r="E60" s="164"/>
      <c r="F60" s="164"/>
      <c r="G60" s="164"/>
      <c r="H60" s="164"/>
      <c r="I60" s="164"/>
      <c r="J60" s="164"/>
      <c r="K60" s="164"/>
      <c r="L60" s="164"/>
      <c r="M60" s="164"/>
      <c r="N60" s="164"/>
      <c r="O60" s="164"/>
      <c r="P60" s="164"/>
      <c r="Q60" s="164"/>
      <c r="R60" s="164"/>
      <c r="S60" s="164"/>
      <c r="T60" s="164"/>
      <c r="U60" s="164"/>
    </row>
    <row r="61" spans="1:21" x14ac:dyDescent="0.2">
      <c r="A61" s="164"/>
      <c r="B61" s="164"/>
      <c r="C61" s="164"/>
      <c r="D61" s="164"/>
      <c r="E61" s="164"/>
      <c r="F61" s="164"/>
      <c r="G61" s="164"/>
      <c r="H61" s="164"/>
      <c r="I61" s="164"/>
      <c r="J61" s="164"/>
      <c r="K61" s="164"/>
      <c r="L61" s="164"/>
      <c r="M61" s="164"/>
      <c r="N61" s="164"/>
      <c r="O61" s="164"/>
      <c r="P61" s="164"/>
      <c r="Q61" s="164"/>
      <c r="R61" s="164"/>
      <c r="S61" s="164"/>
      <c r="T61" s="164"/>
      <c r="U61" s="164"/>
    </row>
    <row r="62" spans="1:21" x14ac:dyDescent="0.2">
      <c r="A62" s="164"/>
      <c r="B62" s="164"/>
      <c r="C62" s="164"/>
      <c r="D62" s="164"/>
      <c r="E62" s="164"/>
      <c r="F62" s="164"/>
      <c r="G62" s="164"/>
      <c r="H62" s="164"/>
      <c r="I62" s="164"/>
      <c r="J62" s="164"/>
      <c r="K62" s="164"/>
      <c r="L62" s="164"/>
      <c r="M62" s="164"/>
      <c r="N62" s="164"/>
      <c r="O62" s="164"/>
      <c r="P62" s="164"/>
      <c r="Q62" s="164"/>
      <c r="R62" s="164"/>
      <c r="S62" s="164"/>
      <c r="T62" s="164"/>
      <c r="U62" s="164"/>
    </row>
    <row r="63" spans="1:21" x14ac:dyDescent="0.2">
      <c r="A63" s="164"/>
      <c r="B63" s="164"/>
      <c r="C63" s="164"/>
      <c r="D63" s="164"/>
      <c r="E63" s="164"/>
      <c r="F63" s="164"/>
      <c r="G63" s="164"/>
      <c r="H63" s="164"/>
      <c r="I63" s="164"/>
      <c r="J63" s="164"/>
      <c r="K63" s="164"/>
      <c r="L63" s="164"/>
      <c r="M63" s="164"/>
      <c r="N63" s="164"/>
      <c r="O63" s="164"/>
      <c r="P63" s="164"/>
      <c r="Q63" s="164"/>
      <c r="R63" s="164"/>
      <c r="S63" s="164"/>
      <c r="T63" s="164"/>
      <c r="U63" s="164"/>
    </row>
    <row r="64" spans="1:21" x14ac:dyDescent="0.2">
      <c r="A64" s="164"/>
      <c r="B64" s="164"/>
      <c r="C64" s="164"/>
      <c r="D64" s="164"/>
      <c r="E64" s="164"/>
      <c r="F64" s="164"/>
      <c r="G64" s="164"/>
      <c r="H64" s="164"/>
      <c r="I64" s="164"/>
      <c r="J64" s="164"/>
      <c r="K64" s="164"/>
      <c r="L64" s="164"/>
      <c r="M64" s="164"/>
      <c r="N64" s="164"/>
      <c r="O64" s="164"/>
      <c r="P64" s="164"/>
      <c r="Q64" s="164"/>
      <c r="R64" s="164"/>
      <c r="S64" s="164"/>
      <c r="T64" s="164"/>
      <c r="U64" s="164"/>
    </row>
    <row r="65" spans="1:21" x14ac:dyDescent="0.2">
      <c r="A65" s="164"/>
      <c r="B65" s="164"/>
      <c r="C65" s="164"/>
      <c r="D65" s="164"/>
      <c r="E65" s="164"/>
      <c r="F65" s="164"/>
      <c r="G65" s="164"/>
      <c r="H65" s="164"/>
      <c r="I65" s="164"/>
      <c r="J65" s="164"/>
      <c r="K65" s="164"/>
      <c r="L65" s="164"/>
      <c r="M65" s="164"/>
      <c r="N65" s="164"/>
      <c r="O65" s="164"/>
      <c r="P65" s="164"/>
      <c r="Q65" s="164"/>
      <c r="R65" s="164"/>
      <c r="S65" s="164"/>
      <c r="T65" s="164"/>
      <c r="U65" s="164"/>
    </row>
    <row r="66" spans="1:21" x14ac:dyDescent="0.2">
      <c r="A66" s="110" t="s">
        <v>27</v>
      </c>
      <c r="B66" s="164"/>
      <c r="C66" s="164"/>
      <c r="D66" s="164"/>
      <c r="E66" s="164"/>
      <c r="F66" s="164"/>
      <c r="G66" s="164"/>
      <c r="H66" s="164"/>
      <c r="I66" s="164"/>
      <c r="J66" s="164"/>
      <c r="K66" s="164"/>
      <c r="L66" s="164"/>
      <c r="M66" s="164"/>
      <c r="N66" s="164"/>
      <c r="O66" s="164"/>
      <c r="P66" s="164"/>
      <c r="Q66" s="164"/>
      <c r="R66" s="164"/>
      <c r="S66" s="164"/>
      <c r="T66" s="164"/>
      <c r="U66" s="164"/>
    </row>
    <row r="67" spans="1:21" x14ac:dyDescent="0.2">
      <c r="A67" s="110" t="s">
        <v>28</v>
      </c>
      <c r="B67" s="164"/>
      <c r="C67" s="164"/>
      <c r="D67" s="164"/>
      <c r="E67" s="164"/>
      <c r="F67" s="164"/>
      <c r="G67" s="164"/>
      <c r="H67" s="164"/>
      <c r="I67" s="164"/>
      <c r="J67" s="164"/>
      <c r="K67" s="164"/>
      <c r="L67" s="164"/>
      <c r="M67" s="164"/>
      <c r="N67" s="164"/>
      <c r="O67" s="164"/>
      <c r="P67" s="164"/>
      <c r="Q67" s="164"/>
      <c r="R67" s="164"/>
      <c r="S67" s="164"/>
      <c r="T67" s="164"/>
      <c r="U67" s="164"/>
    </row>
    <row r="68" spans="1:21" x14ac:dyDescent="0.2">
      <c r="A68" s="110" t="s">
        <v>1</v>
      </c>
      <c r="B68" s="164"/>
      <c r="C68" s="164"/>
      <c r="D68" s="164"/>
      <c r="E68" s="164"/>
      <c r="F68" s="164"/>
      <c r="G68" s="164"/>
      <c r="H68" s="164"/>
      <c r="I68" s="164"/>
      <c r="J68" s="164"/>
      <c r="K68" s="164"/>
      <c r="L68" s="164"/>
      <c r="M68" s="164"/>
      <c r="N68" s="164"/>
      <c r="O68" s="164"/>
      <c r="P68" s="164"/>
      <c r="Q68" s="164"/>
      <c r="R68" s="164"/>
      <c r="S68" s="164"/>
      <c r="T68" s="164"/>
      <c r="U68" s="164"/>
    </row>
    <row r="69" spans="1:21" x14ac:dyDescent="0.2">
      <c r="A69" s="110" t="s">
        <v>4</v>
      </c>
      <c r="B69" s="164"/>
      <c r="C69" s="164"/>
      <c r="D69" s="164"/>
      <c r="E69" s="164"/>
      <c r="F69" s="164"/>
      <c r="G69" s="164"/>
      <c r="H69" s="164"/>
      <c r="I69" s="164"/>
      <c r="J69" s="164"/>
      <c r="K69" s="164"/>
      <c r="L69" s="164"/>
      <c r="M69" s="164"/>
      <c r="N69" s="164"/>
      <c r="O69" s="164"/>
      <c r="P69" s="164"/>
      <c r="Q69" s="164"/>
      <c r="R69" s="164"/>
      <c r="S69" s="164"/>
      <c r="T69" s="164"/>
      <c r="U69" s="164"/>
    </row>
    <row r="70" spans="1:21" x14ac:dyDescent="0.2">
      <c r="A70" s="110" t="s">
        <v>5</v>
      </c>
      <c r="B70" s="164"/>
      <c r="C70" s="164"/>
      <c r="D70" s="164"/>
      <c r="E70" s="164"/>
      <c r="F70" s="164"/>
      <c r="G70" s="164"/>
      <c r="H70" s="164"/>
      <c r="I70" s="164"/>
      <c r="J70" s="164"/>
      <c r="K70" s="164"/>
      <c r="L70" s="164"/>
      <c r="M70" s="164"/>
      <c r="N70" s="164"/>
      <c r="O70" s="164"/>
      <c r="P70" s="164"/>
      <c r="Q70" s="164"/>
      <c r="R70" s="164"/>
      <c r="S70" s="164"/>
      <c r="T70" s="164"/>
      <c r="U70" s="164"/>
    </row>
    <row r="71" spans="1:21" x14ac:dyDescent="0.2">
      <c r="A71" s="110" t="s">
        <v>6</v>
      </c>
      <c r="B71" s="164"/>
      <c r="C71" s="164"/>
      <c r="D71" s="164"/>
      <c r="E71" s="164"/>
      <c r="F71" s="164"/>
      <c r="G71" s="164"/>
      <c r="H71" s="164"/>
      <c r="I71" s="164"/>
      <c r="J71" s="164"/>
      <c r="K71" s="164"/>
      <c r="L71" s="164"/>
      <c r="M71" s="164"/>
      <c r="N71" s="164"/>
      <c r="O71" s="164"/>
      <c r="P71" s="164"/>
      <c r="Q71" s="164"/>
      <c r="R71" s="164"/>
      <c r="S71" s="164"/>
      <c r="T71" s="164"/>
      <c r="U71" s="164"/>
    </row>
    <row r="72" spans="1:21" x14ac:dyDescent="0.2">
      <c r="A72" s="110" t="s">
        <v>7</v>
      </c>
      <c r="B72" s="164"/>
      <c r="C72" s="164"/>
      <c r="D72" s="164"/>
      <c r="E72" s="164"/>
      <c r="F72" s="164"/>
      <c r="G72" s="164"/>
      <c r="H72" s="164"/>
      <c r="I72" s="164"/>
      <c r="J72" s="164"/>
      <c r="K72" s="164"/>
      <c r="L72" s="164"/>
      <c r="M72" s="164"/>
      <c r="N72" s="164"/>
      <c r="O72" s="164"/>
      <c r="P72" s="164"/>
      <c r="Q72" s="164"/>
      <c r="R72" s="164"/>
      <c r="S72" s="164"/>
      <c r="T72" s="164"/>
      <c r="U72" s="164"/>
    </row>
    <row r="73" spans="1:21" x14ac:dyDescent="0.2">
      <c r="A73" s="110" t="s">
        <v>9</v>
      </c>
      <c r="B73" s="164"/>
      <c r="C73" s="164"/>
      <c r="D73" s="164"/>
      <c r="E73" s="164"/>
      <c r="F73" s="164"/>
      <c r="G73" s="164"/>
      <c r="H73" s="164"/>
      <c r="I73" s="164"/>
      <c r="J73" s="164"/>
      <c r="K73" s="164"/>
      <c r="L73" s="164"/>
      <c r="M73" s="164"/>
      <c r="N73" s="164"/>
      <c r="O73" s="164"/>
      <c r="P73" s="164"/>
      <c r="Q73" s="164"/>
      <c r="R73" s="164"/>
      <c r="S73" s="164"/>
      <c r="T73" s="164"/>
      <c r="U73" s="164"/>
    </row>
    <row r="74" spans="1:21" x14ac:dyDescent="0.2">
      <c r="A74" s="110" t="s">
        <v>12</v>
      </c>
      <c r="B74" s="164"/>
      <c r="C74" s="164"/>
      <c r="D74" s="164"/>
      <c r="E74" s="164"/>
      <c r="F74" s="164"/>
      <c r="G74" s="164"/>
      <c r="H74" s="164"/>
      <c r="I74" s="164"/>
      <c r="J74" s="164"/>
      <c r="K74" s="164"/>
      <c r="L74" s="164"/>
      <c r="M74" s="164"/>
      <c r="N74" s="164"/>
      <c r="O74" s="164"/>
      <c r="P74" s="164"/>
      <c r="Q74" s="164"/>
      <c r="R74" s="164"/>
      <c r="S74" s="164"/>
      <c r="T74" s="164"/>
      <c r="U74" s="164"/>
    </row>
    <row r="75" spans="1:21" x14ac:dyDescent="0.2">
      <c r="A75" s="110" t="s">
        <v>15</v>
      </c>
      <c r="B75" s="164"/>
      <c r="C75" s="164"/>
      <c r="D75" s="164"/>
      <c r="E75" s="164"/>
      <c r="F75" s="164"/>
      <c r="G75" s="164"/>
      <c r="H75" s="164"/>
      <c r="I75" s="164"/>
      <c r="J75" s="164"/>
      <c r="K75" s="164"/>
      <c r="L75" s="164"/>
      <c r="M75" s="164"/>
      <c r="N75" s="164"/>
      <c r="O75" s="164"/>
      <c r="P75" s="164"/>
      <c r="Q75" s="164"/>
      <c r="R75" s="164"/>
      <c r="S75" s="164"/>
      <c r="T75" s="164"/>
      <c r="U75" s="164"/>
    </row>
    <row r="76" spans="1:21" x14ac:dyDescent="0.2">
      <c r="A76" s="110" t="s">
        <v>18</v>
      </c>
      <c r="B76" s="164"/>
      <c r="C76" s="164"/>
      <c r="D76" s="164"/>
      <c r="E76" s="164"/>
      <c r="F76" s="164"/>
      <c r="G76" s="164"/>
      <c r="H76" s="164"/>
      <c r="I76" s="164"/>
      <c r="J76" s="164"/>
      <c r="K76" s="164"/>
      <c r="L76" s="164"/>
      <c r="M76" s="164"/>
      <c r="N76" s="164"/>
      <c r="O76" s="164"/>
      <c r="P76" s="164"/>
      <c r="Q76" s="164"/>
      <c r="R76" s="164"/>
      <c r="S76" s="164"/>
      <c r="T76" s="164"/>
      <c r="U76" s="164"/>
    </row>
    <row r="77" spans="1:21" x14ac:dyDescent="0.2">
      <c r="A77" s="110" t="s">
        <v>20</v>
      </c>
      <c r="B77" s="164"/>
      <c r="C77" s="164"/>
      <c r="D77" s="164"/>
      <c r="E77" s="164"/>
      <c r="F77" s="164"/>
      <c r="G77" s="164"/>
      <c r="H77" s="164"/>
      <c r="I77" s="164"/>
      <c r="J77" s="164"/>
      <c r="K77" s="164"/>
      <c r="L77" s="164"/>
      <c r="M77" s="164"/>
      <c r="N77" s="164"/>
      <c r="O77" s="164"/>
      <c r="P77" s="164"/>
      <c r="Q77" s="164"/>
      <c r="R77" s="164"/>
      <c r="S77" s="164"/>
      <c r="T77" s="164"/>
      <c r="U77" s="164"/>
    </row>
    <row r="78" spans="1:21" x14ac:dyDescent="0.2">
      <c r="A78" s="110" t="s">
        <v>22</v>
      </c>
      <c r="B78" s="164"/>
      <c r="C78" s="164"/>
      <c r="D78" s="164"/>
      <c r="E78" s="164"/>
      <c r="F78" s="164"/>
      <c r="G78" s="164"/>
      <c r="H78" s="164"/>
      <c r="I78" s="164"/>
      <c r="J78" s="164"/>
      <c r="K78" s="164"/>
      <c r="L78" s="164"/>
      <c r="M78" s="164"/>
      <c r="N78" s="164"/>
      <c r="O78" s="164"/>
      <c r="P78" s="164"/>
      <c r="Q78" s="164"/>
      <c r="R78" s="164"/>
      <c r="S78" s="164"/>
      <c r="T78" s="164"/>
      <c r="U78" s="164"/>
    </row>
    <row r="79" spans="1:21" x14ac:dyDescent="0.2">
      <c r="A79" s="110" t="s">
        <v>24</v>
      </c>
      <c r="B79" s="164"/>
      <c r="C79" s="164"/>
      <c r="D79" s="164"/>
      <c r="E79" s="164"/>
      <c r="F79" s="164"/>
      <c r="G79" s="164"/>
      <c r="H79" s="164"/>
      <c r="I79" s="164"/>
      <c r="J79" s="164"/>
      <c r="K79" s="164"/>
      <c r="L79" s="164"/>
      <c r="M79" s="164"/>
      <c r="N79" s="164"/>
      <c r="O79" s="164"/>
      <c r="P79" s="164"/>
      <c r="Q79" s="164"/>
      <c r="R79" s="164"/>
      <c r="S79" s="164"/>
      <c r="T79" s="164"/>
      <c r="U79" s="164"/>
    </row>
    <row r="80" spans="1:21" x14ac:dyDescent="0.2">
      <c r="A80" s="110" t="s">
        <v>25</v>
      </c>
      <c r="B80" s="164"/>
      <c r="C80" s="164"/>
      <c r="D80" s="164"/>
      <c r="E80" s="164"/>
      <c r="F80" s="164"/>
      <c r="G80" s="164"/>
      <c r="H80" s="164"/>
      <c r="I80" s="164"/>
      <c r="J80" s="164"/>
      <c r="K80" s="164"/>
      <c r="L80" s="164"/>
      <c r="M80" s="164"/>
      <c r="N80" s="164"/>
      <c r="O80" s="164"/>
      <c r="P80" s="164"/>
      <c r="Q80" s="164"/>
      <c r="R80" s="164"/>
      <c r="S80" s="164"/>
      <c r="T80" s="164"/>
      <c r="U80" s="164"/>
    </row>
    <row r="81" spans="1:21" x14ac:dyDescent="0.2">
      <c r="A81" s="110" t="s">
        <v>26</v>
      </c>
      <c r="B81" s="164"/>
      <c r="C81" s="164"/>
      <c r="D81" s="164"/>
      <c r="E81" s="164"/>
      <c r="F81" s="164"/>
      <c r="G81" s="164"/>
      <c r="H81" s="164"/>
      <c r="I81" s="164"/>
      <c r="J81" s="164"/>
      <c r="K81" s="164"/>
      <c r="L81" s="164"/>
      <c r="M81" s="164"/>
      <c r="N81" s="164"/>
      <c r="O81" s="164"/>
      <c r="P81" s="164"/>
      <c r="Q81" s="164"/>
      <c r="R81" s="164"/>
      <c r="S81" s="164"/>
      <c r="T81" s="164"/>
      <c r="U81" s="164"/>
    </row>
    <row r="82" spans="1:21" x14ac:dyDescent="0.2">
      <c r="A82" s="110" t="s">
        <v>103</v>
      </c>
      <c r="B82" s="164"/>
      <c r="C82" s="164"/>
      <c r="D82" s="164"/>
      <c r="E82" s="164"/>
      <c r="F82" s="164"/>
      <c r="G82" s="164"/>
      <c r="H82" s="164"/>
      <c r="I82" s="164"/>
      <c r="J82" s="164"/>
      <c r="K82" s="164"/>
      <c r="L82" s="164"/>
      <c r="M82" s="164"/>
      <c r="N82" s="164"/>
      <c r="O82" s="164"/>
      <c r="P82" s="164"/>
      <c r="Q82" s="164"/>
      <c r="R82" s="164"/>
      <c r="S82" s="164"/>
      <c r="T82" s="164"/>
      <c r="U82" s="164"/>
    </row>
    <row r="83" spans="1:21" x14ac:dyDescent="0.2">
      <c r="A83" s="110" t="s">
        <v>104</v>
      </c>
      <c r="B83" s="164"/>
      <c r="C83" s="164"/>
      <c r="D83" s="164"/>
      <c r="E83" s="164"/>
      <c r="F83" s="164"/>
      <c r="G83" s="164"/>
      <c r="H83" s="164"/>
      <c r="I83" s="164"/>
      <c r="J83" s="164"/>
      <c r="K83" s="164"/>
      <c r="L83" s="164"/>
      <c r="M83" s="164"/>
      <c r="N83" s="164"/>
      <c r="O83" s="164"/>
      <c r="P83" s="164"/>
      <c r="Q83" s="164"/>
      <c r="R83" s="164"/>
      <c r="S83" s="164"/>
      <c r="T83" s="164"/>
      <c r="U83" s="164"/>
    </row>
    <row r="84" spans="1:21" x14ac:dyDescent="0.2">
      <c r="A84" s="164"/>
      <c r="B84" s="164"/>
      <c r="C84" s="164"/>
      <c r="D84" s="164"/>
      <c r="E84" s="164"/>
      <c r="F84" s="164"/>
      <c r="G84" s="164"/>
      <c r="H84" s="164"/>
      <c r="I84" s="164"/>
      <c r="J84" s="164"/>
      <c r="K84" s="164"/>
      <c r="L84" s="164"/>
      <c r="M84" s="164"/>
      <c r="N84" s="164"/>
      <c r="O84" s="164"/>
      <c r="P84" s="164"/>
      <c r="Q84" s="164"/>
      <c r="R84" s="164"/>
      <c r="S84" s="164"/>
      <c r="T84" s="164"/>
      <c r="U84" s="164"/>
    </row>
    <row r="85" spans="1:21" x14ac:dyDescent="0.2">
      <c r="A85" s="164"/>
      <c r="B85" s="164"/>
      <c r="C85" s="164"/>
      <c r="D85" s="164"/>
      <c r="E85" s="164"/>
      <c r="F85" s="164"/>
      <c r="G85" s="164"/>
      <c r="H85" s="164"/>
      <c r="I85" s="164"/>
      <c r="J85" s="164"/>
      <c r="K85" s="164"/>
      <c r="L85" s="164"/>
      <c r="M85" s="164"/>
      <c r="N85" s="164"/>
      <c r="O85" s="164"/>
      <c r="P85" s="164"/>
      <c r="Q85" s="164"/>
      <c r="R85" s="164"/>
      <c r="S85" s="164"/>
      <c r="T85" s="164"/>
      <c r="U85" s="164"/>
    </row>
    <row r="86" spans="1:21" x14ac:dyDescent="0.2">
      <c r="A86" s="164"/>
      <c r="B86" s="164"/>
      <c r="C86" s="164"/>
      <c r="D86" s="164"/>
      <c r="E86" s="164"/>
      <c r="F86" s="164"/>
      <c r="G86" s="164"/>
      <c r="H86" s="164"/>
      <c r="I86" s="164"/>
      <c r="J86" s="164"/>
      <c r="K86" s="164"/>
      <c r="L86" s="164"/>
      <c r="M86" s="164"/>
      <c r="N86" s="164"/>
      <c r="O86" s="164"/>
      <c r="P86" s="164"/>
      <c r="Q86" s="164"/>
      <c r="R86" s="164"/>
      <c r="S86" s="164"/>
      <c r="T86" s="164"/>
      <c r="U86" s="164"/>
    </row>
    <row r="87" spans="1:21" x14ac:dyDescent="0.2">
      <c r="A87" s="164"/>
      <c r="B87" s="164"/>
      <c r="C87" s="164"/>
      <c r="D87" s="164"/>
      <c r="E87" s="164"/>
      <c r="F87" s="164"/>
      <c r="G87" s="164"/>
      <c r="H87" s="164"/>
      <c r="I87" s="164"/>
      <c r="J87" s="164"/>
      <c r="K87" s="164"/>
      <c r="L87" s="164"/>
      <c r="M87" s="164"/>
      <c r="N87" s="164"/>
      <c r="O87" s="164"/>
      <c r="P87" s="164"/>
      <c r="Q87" s="164"/>
      <c r="R87" s="164"/>
      <c r="S87" s="164"/>
      <c r="T87" s="164"/>
      <c r="U87" s="164"/>
    </row>
    <row r="88" spans="1:21" x14ac:dyDescent="0.2">
      <c r="A88" s="164"/>
      <c r="B88" s="164"/>
      <c r="C88" s="164"/>
      <c r="D88" s="164"/>
      <c r="E88" s="164"/>
      <c r="F88" s="164"/>
      <c r="G88" s="164"/>
      <c r="H88" s="164"/>
      <c r="I88" s="164"/>
      <c r="J88" s="164"/>
      <c r="K88" s="164"/>
      <c r="L88" s="164"/>
      <c r="M88" s="164"/>
      <c r="N88" s="164"/>
      <c r="O88" s="164"/>
      <c r="P88" s="164"/>
      <c r="Q88" s="164"/>
      <c r="R88" s="164"/>
      <c r="S88" s="164"/>
      <c r="T88" s="164"/>
      <c r="U88" s="164"/>
    </row>
    <row r="89" spans="1:21" x14ac:dyDescent="0.2">
      <c r="A89" s="164"/>
      <c r="B89" s="164"/>
      <c r="C89" s="164"/>
      <c r="D89" s="164"/>
      <c r="E89" s="164"/>
      <c r="F89" s="164"/>
      <c r="G89" s="164"/>
      <c r="H89" s="164"/>
      <c r="I89" s="164"/>
      <c r="J89" s="164"/>
      <c r="K89" s="164"/>
      <c r="L89" s="164"/>
      <c r="M89" s="164"/>
      <c r="N89" s="164"/>
      <c r="O89" s="164"/>
      <c r="P89" s="164"/>
      <c r="Q89" s="164"/>
      <c r="R89" s="164"/>
      <c r="S89" s="164"/>
      <c r="T89" s="164"/>
      <c r="U89" s="164"/>
    </row>
    <row r="90" spans="1:21" x14ac:dyDescent="0.2">
      <c r="A90" s="164"/>
      <c r="B90" s="164"/>
      <c r="C90" s="164"/>
      <c r="D90" s="164"/>
      <c r="E90" s="164"/>
      <c r="F90" s="164"/>
      <c r="G90" s="164"/>
      <c r="H90" s="164"/>
      <c r="I90" s="164"/>
      <c r="J90" s="164"/>
      <c r="K90" s="164"/>
      <c r="L90" s="164"/>
      <c r="M90" s="164"/>
      <c r="N90" s="164"/>
      <c r="O90" s="164"/>
      <c r="P90" s="164"/>
      <c r="Q90" s="164"/>
      <c r="R90" s="164"/>
      <c r="S90" s="164"/>
      <c r="T90" s="164"/>
      <c r="U90" s="164"/>
    </row>
    <row r="91" spans="1:21" x14ac:dyDescent="0.2">
      <c r="A91" s="164"/>
      <c r="B91" s="164"/>
      <c r="C91" s="164"/>
      <c r="D91" s="164"/>
      <c r="E91" s="164"/>
      <c r="F91" s="164"/>
      <c r="G91" s="164"/>
      <c r="H91" s="164"/>
      <c r="I91" s="164"/>
      <c r="J91" s="164"/>
      <c r="K91" s="164"/>
      <c r="L91" s="164"/>
      <c r="M91" s="164"/>
      <c r="N91" s="164"/>
      <c r="O91" s="164"/>
      <c r="P91" s="164"/>
      <c r="Q91" s="164"/>
      <c r="R91" s="164"/>
      <c r="S91" s="164"/>
      <c r="T91" s="164"/>
      <c r="U91" s="164"/>
    </row>
  </sheetData>
  <mergeCells count="35">
    <mergeCell ref="J32:M32"/>
    <mergeCell ref="O32:P33"/>
    <mergeCell ref="H32:I33"/>
    <mergeCell ref="Q32:T32"/>
    <mergeCell ref="A35:E35"/>
    <mergeCell ref="A32:B33"/>
    <mergeCell ref="C32:F32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zoomScaleNormal="100" workbookViewId="0">
      <selection activeCell="D6" sqref="D6:H6"/>
    </sheetView>
  </sheetViews>
  <sheetFormatPr baseColWidth="10" defaultColWidth="11.5703125" defaultRowHeight="12" x14ac:dyDescent="0.2"/>
  <cols>
    <col min="1" max="1" width="6.85546875" style="169" customWidth="1"/>
    <col min="2" max="2" width="4.28515625" style="169" customWidth="1"/>
    <col min="3" max="3" width="4.140625" style="169" customWidth="1"/>
    <col min="4" max="4" width="4.5703125" style="169" customWidth="1"/>
    <col min="5" max="5" width="3.7109375" style="169" customWidth="1"/>
    <col min="6" max="7" width="6" style="169" customWidth="1"/>
    <col min="8" max="8" width="6.5703125" style="169" customWidth="1"/>
    <col min="9" max="10" width="4.28515625" style="169" customWidth="1"/>
    <col min="11" max="11" width="4.5703125" style="169" customWidth="1"/>
    <col min="12" max="12" width="4.140625" style="169" customWidth="1"/>
    <col min="13" max="13" width="5.42578125" style="169" customWidth="1"/>
    <col min="14" max="14" width="6" style="169" customWidth="1"/>
    <col min="15" max="15" width="6.42578125" style="169" customWidth="1"/>
    <col min="16" max="17" width="4.28515625" style="169" customWidth="1"/>
    <col min="18" max="18" width="4.5703125" style="169" customWidth="1"/>
    <col min="19" max="19" width="4" style="169" customWidth="1"/>
    <col min="20" max="21" width="6" style="169" customWidth="1"/>
    <col min="22" max="16384" width="11.5703125" style="169"/>
  </cols>
  <sheetData>
    <row r="1" spans="1:21" ht="21.75" customHeight="1" x14ac:dyDescent="0.2">
      <c r="A1" s="166" t="s">
        <v>31</v>
      </c>
      <c r="B1" s="166"/>
      <c r="C1" s="166"/>
      <c r="D1" s="166"/>
      <c r="E1" s="166"/>
      <c r="F1" s="166"/>
      <c r="G1" s="166"/>
      <c r="H1" s="166"/>
      <c r="I1" s="166"/>
      <c r="J1" s="166"/>
      <c r="K1" s="167"/>
      <c r="L1" s="168"/>
      <c r="M1" s="168"/>
      <c r="N1" s="168"/>
      <c r="O1" s="168"/>
      <c r="P1" s="168"/>
      <c r="Q1" s="168"/>
      <c r="R1" s="168"/>
      <c r="S1" s="168"/>
      <c r="T1" s="168"/>
      <c r="U1" s="168"/>
    </row>
    <row r="2" spans="1:21" ht="15.75" customHeight="1" x14ac:dyDescent="0.2">
      <c r="A2" s="265" t="s">
        <v>36</v>
      </c>
      <c r="B2" s="265"/>
      <c r="C2" s="265"/>
      <c r="D2" s="265"/>
      <c r="E2" s="265"/>
      <c r="F2" s="265"/>
      <c r="G2" s="265"/>
      <c r="H2" s="265"/>
      <c r="I2" s="265"/>
      <c r="J2" s="265"/>
      <c r="K2" s="265"/>
      <c r="L2" s="265"/>
      <c r="M2" s="265"/>
      <c r="N2" s="265"/>
      <c r="O2" s="265"/>
      <c r="P2" s="265"/>
      <c r="Q2" s="265"/>
      <c r="R2" s="265"/>
      <c r="S2" s="265"/>
      <c r="T2" s="265"/>
      <c r="U2" s="265"/>
    </row>
    <row r="3" spans="1:21" ht="7.5" customHeight="1" x14ac:dyDescent="0.2">
      <c r="A3" s="170"/>
      <c r="B3" s="170"/>
      <c r="C3" s="170"/>
      <c r="D3" s="170"/>
      <c r="E3" s="170"/>
      <c r="F3" s="170"/>
      <c r="G3" s="170"/>
      <c r="H3" s="170"/>
      <c r="I3" s="170"/>
      <c r="J3" s="170"/>
      <c r="K3" s="168"/>
      <c r="L3" s="168"/>
      <c r="M3" s="168"/>
      <c r="N3" s="168"/>
      <c r="O3" s="168"/>
      <c r="P3" s="168"/>
      <c r="Q3" s="168"/>
      <c r="R3" s="168"/>
      <c r="S3" s="168"/>
      <c r="T3" s="168"/>
      <c r="U3" s="168"/>
    </row>
    <row r="4" spans="1:21" ht="12.75" customHeight="1" x14ac:dyDescent="0.2">
      <c r="A4" s="266" t="s">
        <v>50</v>
      </c>
      <c r="B4" s="266"/>
      <c r="C4" s="266"/>
      <c r="D4" s="170"/>
      <c r="E4" s="267" t="s">
        <v>56</v>
      </c>
      <c r="F4" s="267"/>
      <c r="G4" s="267"/>
      <c r="H4" s="267"/>
      <c r="I4" s="171"/>
      <c r="J4" s="171"/>
      <c r="K4" s="172"/>
      <c r="L4" s="168"/>
      <c r="M4" s="168"/>
      <c r="N4" s="168"/>
      <c r="O4" s="172"/>
      <c r="P4" s="172"/>
      <c r="Q4" s="172"/>
      <c r="R4" s="172"/>
      <c r="S4" s="172"/>
      <c r="T4" s="172"/>
      <c r="U4" s="172"/>
    </row>
    <row r="5" spans="1:21" ht="12.75" customHeight="1" x14ac:dyDescent="0.2">
      <c r="A5" s="268" t="s">
        <v>52</v>
      </c>
      <c r="B5" s="268"/>
      <c r="C5" s="268"/>
      <c r="D5" s="267" t="str">
        <f>'G-1'!D5:H5</f>
        <v>CALLE 96 X CARRERA 46</v>
      </c>
      <c r="E5" s="267"/>
      <c r="F5" s="267"/>
      <c r="G5" s="267"/>
      <c r="H5" s="267"/>
      <c r="I5" s="268" t="s">
        <v>49</v>
      </c>
      <c r="J5" s="268"/>
      <c r="K5" s="268"/>
      <c r="L5" s="269">
        <f>'G-1'!L5:N5</f>
        <v>0</v>
      </c>
      <c r="M5" s="269"/>
      <c r="N5" s="269"/>
      <c r="O5" s="168"/>
      <c r="P5" s="268" t="s">
        <v>53</v>
      </c>
      <c r="Q5" s="268"/>
      <c r="R5" s="268"/>
      <c r="S5" s="269" t="s">
        <v>111</v>
      </c>
      <c r="T5" s="269"/>
      <c r="U5" s="269"/>
    </row>
    <row r="6" spans="1:21" ht="12.75" customHeight="1" x14ac:dyDescent="0.2">
      <c r="A6" s="268" t="s">
        <v>51</v>
      </c>
      <c r="B6" s="268"/>
      <c r="C6" s="268"/>
      <c r="D6" s="270"/>
      <c r="E6" s="270"/>
      <c r="F6" s="270"/>
      <c r="G6" s="270"/>
      <c r="H6" s="270"/>
      <c r="I6" s="268" t="s">
        <v>55</v>
      </c>
      <c r="J6" s="268"/>
      <c r="K6" s="268"/>
      <c r="L6" s="271">
        <v>2</v>
      </c>
      <c r="M6" s="271"/>
      <c r="N6" s="271"/>
      <c r="O6" s="173"/>
      <c r="P6" s="268" t="s">
        <v>54</v>
      </c>
      <c r="Q6" s="268"/>
      <c r="R6" s="268"/>
      <c r="S6" s="264">
        <f>'G-1'!S6:U6</f>
        <v>42465</v>
      </c>
      <c r="T6" s="264"/>
      <c r="U6" s="264"/>
    </row>
    <row r="7" spans="1:21" ht="11.25" customHeight="1" x14ac:dyDescent="0.2">
      <c r="A7" s="174"/>
      <c r="B7" s="167"/>
      <c r="C7" s="167"/>
      <c r="D7" s="167"/>
      <c r="E7" s="263"/>
      <c r="F7" s="263"/>
      <c r="G7" s="263"/>
      <c r="H7" s="263"/>
      <c r="I7" s="263"/>
      <c r="J7" s="263"/>
      <c r="K7" s="263"/>
      <c r="L7" s="168"/>
      <c r="M7" s="168"/>
      <c r="N7" s="175"/>
      <c r="O7" s="168"/>
      <c r="P7" s="168"/>
      <c r="Q7" s="168"/>
      <c r="R7" s="168"/>
      <c r="S7" s="168"/>
      <c r="T7" s="168"/>
      <c r="U7" s="168"/>
    </row>
    <row r="8" spans="1:21" ht="12.75" customHeight="1" x14ac:dyDescent="0.2">
      <c r="A8" s="257" t="s">
        <v>34</v>
      </c>
      <c r="B8" s="259" t="s">
        <v>32</v>
      </c>
      <c r="C8" s="260"/>
      <c r="D8" s="260"/>
      <c r="E8" s="261"/>
      <c r="F8" s="257" t="s">
        <v>33</v>
      </c>
      <c r="G8" s="257" t="s">
        <v>35</v>
      </c>
      <c r="H8" s="257" t="s">
        <v>34</v>
      </c>
      <c r="I8" s="259" t="s">
        <v>32</v>
      </c>
      <c r="J8" s="260"/>
      <c r="K8" s="260"/>
      <c r="L8" s="261"/>
      <c r="M8" s="257" t="s">
        <v>33</v>
      </c>
      <c r="N8" s="257" t="s">
        <v>35</v>
      </c>
      <c r="O8" s="257" t="s">
        <v>34</v>
      </c>
      <c r="P8" s="259" t="s">
        <v>32</v>
      </c>
      <c r="Q8" s="260"/>
      <c r="R8" s="260"/>
      <c r="S8" s="261"/>
      <c r="T8" s="257" t="s">
        <v>33</v>
      </c>
      <c r="U8" s="257" t="s">
        <v>35</v>
      </c>
    </row>
    <row r="9" spans="1:21" ht="12" customHeight="1" thickBot="1" x14ac:dyDescent="0.25">
      <c r="A9" s="258"/>
      <c r="B9" s="176" t="s">
        <v>48</v>
      </c>
      <c r="C9" s="176" t="s">
        <v>0</v>
      </c>
      <c r="D9" s="176" t="s">
        <v>2</v>
      </c>
      <c r="E9" s="177" t="s">
        <v>3</v>
      </c>
      <c r="F9" s="258"/>
      <c r="G9" s="258"/>
      <c r="H9" s="258"/>
      <c r="I9" s="178" t="s">
        <v>48</v>
      </c>
      <c r="J9" s="178" t="s">
        <v>0</v>
      </c>
      <c r="K9" s="176" t="s">
        <v>2</v>
      </c>
      <c r="L9" s="177" t="s">
        <v>3</v>
      </c>
      <c r="M9" s="258"/>
      <c r="N9" s="258"/>
      <c r="O9" s="258"/>
      <c r="P9" s="178" t="s">
        <v>48</v>
      </c>
      <c r="Q9" s="178" t="s">
        <v>0</v>
      </c>
      <c r="R9" s="176" t="s">
        <v>2</v>
      </c>
      <c r="S9" s="177" t="s">
        <v>3</v>
      </c>
      <c r="T9" s="258"/>
      <c r="U9" s="262"/>
    </row>
    <row r="10" spans="1:21" ht="24" customHeight="1" x14ac:dyDescent="0.2">
      <c r="A10" s="179" t="s">
        <v>125</v>
      </c>
      <c r="B10" s="180"/>
      <c r="C10" s="180"/>
      <c r="D10" s="180"/>
      <c r="E10" s="180"/>
      <c r="F10" s="181">
        <f t="shared" ref="F10:F31" si="0">B10*0.5+C10*1+D10*2+E10*2.5</f>
        <v>0</v>
      </c>
      <c r="G10" s="182"/>
      <c r="H10" s="183" t="s">
        <v>99</v>
      </c>
      <c r="I10" s="180"/>
      <c r="J10" s="180"/>
      <c r="K10" s="180"/>
      <c r="L10" s="180"/>
      <c r="M10" s="181">
        <f t="shared" ref="M10:M31" si="1">I10*0.5+J10*1+K10*2+L10*2.5</f>
        <v>0</v>
      </c>
      <c r="N10" s="182">
        <f>F29+F30+F31+M10</f>
        <v>0</v>
      </c>
      <c r="O10" s="183" t="s">
        <v>130</v>
      </c>
      <c r="P10" s="180"/>
      <c r="Q10" s="180"/>
      <c r="R10" s="180"/>
      <c r="S10" s="180"/>
      <c r="T10" s="181">
        <f t="shared" ref="T10:T31" si="2">P10*0.5+Q10*1+R10*2+S10*2.5</f>
        <v>0</v>
      </c>
      <c r="U10" s="184"/>
    </row>
    <row r="11" spans="1:21" ht="24" customHeight="1" x14ac:dyDescent="0.2">
      <c r="A11" s="185" t="s">
        <v>126</v>
      </c>
      <c r="B11" s="104"/>
      <c r="C11" s="104"/>
      <c r="D11" s="104"/>
      <c r="E11" s="104"/>
      <c r="F11" s="186">
        <f t="shared" si="0"/>
        <v>0</v>
      </c>
      <c r="G11" s="41"/>
      <c r="H11" s="187" t="s">
        <v>100</v>
      </c>
      <c r="I11" s="104"/>
      <c r="J11" s="104"/>
      <c r="K11" s="104"/>
      <c r="L11" s="104"/>
      <c r="M11" s="186">
        <f t="shared" si="1"/>
        <v>0</v>
      </c>
      <c r="N11" s="41">
        <f>M11+M10+F31+F30</f>
        <v>0</v>
      </c>
      <c r="O11" s="187" t="s">
        <v>129</v>
      </c>
      <c r="P11" s="104"/>
      <c r="Q11" s="188"/>
      <c r="R11" s="188"/>
      <c r="S11" s="104"/>
      <c r="T11" s="186">
        <f t="shared" si="2"/>
        <v>0</v>
      </c>
      <c r="U11" s="189"/>
    </row>
    <row r="12" spans="1:21" ht="24" customHeight="1" x14ac:dyDescent="0.2">
      <c r="A12" s="190" t="s">
        <v>127</v>
      </c>
      <c r="B12" s="104"/>
      <c r="C12" s="104"/>
      <c r="D12" s="104"/>
      <c r="E12" s="104"/>
      <c r="F12" s="186">
        <f t="shared" si="0"/>
        <v>0</v>
      </c>
      <c r="G12" s="41"/>
      <c r="H12" s="191" t="s">
        <v>27</v>
      </c>
      <c r="I12" s="104"/>
      <c r="J12" s="104"/>
      <c r="K12" s="104"/>
      <c r="L12" s="104"/>
      <c r="M12" s="186">
        <f t="shared" si="1"/>
        <v>0</v>
      </c>
      <c r="N12" s="41">
        <f>M12+M11+M10+F31</f>
        <v>0</v>
      </c>
      <c r="O12" s="191" t="s">
        <v>29</v>
      </c>
      <c r="P12" s="104"/>
      <c r="Q12" s="188"/>
      <c r="R12" s="188"/>
      <c r="S12" s="104"/>
      <c r="T12" s="186">
        <f t="shared" si="2"/>
        <v>0</v>
      </c>
      <c r="U12" s="189"/>
    </row>
    <row r="13" spans="1:21" ht="24" customHeight="1" x14ac:dyDescent="0.2">
      <c r="A13" s="185" t="s">
        <v>128</v>
      </c>
      <c r="B13" s="188"/>
      <c r="C13" s="188"/>
      <c r="D13" s="188"/>
      <c r="E13" s="188"/>
      <c r="F13" s="186">
        <f t="shared" si="0"/>
        <v>0</v>
      </c>
      <c r="G13" s="192">
        <f>F13+F12+F11+F10</f>
        <v>0</v>
      </c>
      <c r="H13" s="187" t="s">
        <v>28</v>
      </c>
      <c r="I13" s="188"/>
      <c r="J13" s="188"/>
      <c r="K13" s="188"/>
      <c r="L13" s="188"/>
      <c r="M13" s="186">
        <f t="shared" si="1"/>
        <v>0</v>
      </c>
      <c r="N13" s="192">
        <f>M13+M12+M11+M10</f>
        <v>0</v>
      </c>
      <c r="O13" s="191" t="s">
        <v>30</v>
      </c>
      <c r="P13" s="188"/>
      <c r="Q13" s="188"/>
      <c r="R13" s="188"/>
      <c r="S13" s="188"/>
      <c r="T13" s="186">
        <f t="shared" si="2"/>
        <v>0</v>
      </c>
      <c r="U13" s="193">
        <f>T13+T12+T11+T10</f>
        <v>0</v>
      </c>
    </row>
    <row r="14" spans="1:21" ht="24" customHeight="1" x14ac:dyDescent="0.2">
      <c r="A14" s="185" t="s">
        <v>114</v>
      </c>
      <c r="B14" s="188"/>
      <c r="C14" s="188"/>
      <c r="D14" s="188"/>
      <c r="E14" s="188"/>
      <c r="F14" s="186">
        <f t="shared" si="0"/>
        <v>0</v>
      </c>
      <c r="G14" s="192">
        <f t="shared" ref="G14:G31" si="3">F14+F13+F12+F11</f>
        <v>0</v>
      </c>
      <c r="H14" s="187" t="s">
        <v>1</v>
      </c>
      <c r="I14" s="188"/>
      <c r="J14" s="188"/>
      <c r="K14" s="188"/>
      <c r="L14" s="188"/>
      <c r="M14" s="186">
        <f t="shared" si="1"/>
        <v>0</v>
      </c>
      <c r="N14" s="192">
        <f t="shared" ref="N14:N31" si="4">M14+M13+M12+M11</f>
        <v>0</v>
      </c>
      <c r="O14" s="191" t="s">
        <v>8</v>
      </c>
      <c r="P14" s="188"/>
      <c r="Q14" s="188"/>
      <c r="R14" s="188"/>
      <c r="S14" s="188"/>
      <c r="T14" s="186">
        <f t="shared" si="2"/>
        <v>0</v>
      </c>
      <c r="U14" s="193">
        <f t="shared" ref="U14:U31" si="5">T14+T13+T12+T11</f>
        <v>0</v>
      </c>
    </row>
    <row r="15" spans="1:21" ht="24" customHeight="1" x14ac:dyDescent="0.2">
      <c r="A15" s="185" t="s">
        <v>115</v>
      </c>
      <c r="B15" s="188"/>
      <c r="C15" s="188"/>
      <c r="D15" s="188"/>
      <c r="E15" s="188"/>
      <c r="F15" s="186">
        <f t="shared" si="0"/>
        <v>0</v>
      </c>
      <c r="G15" s="192">
        <f t="shared" si="3"/>
        <v>0</v>
      </c>
      <c r="H15" s="187" t="s">
        <v>4</v>
      </c>
      <c r="I15" s="188"/>
      <c r="J15" s="188"/>
      <c r="K15" s="188"/>
      <c r="L15" s="188"/>
      <c r="M15" s="186">
        <f t="shared" si="1"/>
        <v>0</v>
      </c>
      <c r="N15" s="192">
        <f t="shared" si="4"/>
        <v>0</v>
      </c>
      <c r="O15" s="187" t="s">
        <v>10</v>
      </c>
      <c r="P15" s="188"/>
      <c r="Q15" s="188"/>
      <c r="R15" s="188"/>
      <c r="S15" s="188"/>
      <c r="T15" s="186">
        <f t="shared" si="2"/>
        <v>0</v>
      </c>
      <c r="U15" s="193">
        <f t="shared" si="5"/>
        <v>0</v>
      </c>
    </row>
    <row r="16" spans="1:21" ht="24" customHeight="1" x14ac:dyDescent="0.2">
      <c r="A16" s="185" t="s">
        <v>95</v>
      </c>
      <c r="B16" s="188"/>
      <c r="C16" s="188"/>
      <c r="D16" s="188"/>
      <c r="E16" s="188"/>
      <c r="F16" s="186">
        <f t="shared" si="0"/>
        <v>0</v>
      </c>
      <c r="G16" s="192">
        <f t="shared" si="3"/>
        <v>0</v>
      </c>
      <c r="H16" s="187" t="s">
        <v>5</v>
      </c>
      <c r="I16" s="188"/>
      <c r="J16" s="188"/>
      <c r="K16" s="188"/>
      <c r="L16" s="188"/>
      <c r="M16" s="186">
        <f t="shared" si="1"/>
        <v>0</v>
      </c>
      <c r="N16" s="192">
        <f t="shared" si="4"/>
        <v>0</v>
      </c>
      <c r="O16" s="187" t="s">
        <v>13</v>
      </c>
      <c r="P16" s="188"/>
      <c r="Q16" s="188"/>
      <c r="R16" s="188"/>
      <c r="S16" s="188"/>
      <c r="T16" s="186">
        <f t="shared" si="2"/>
        <v>0</v>
      </c>
      <c r="U16" s="193">
        <f t="shared" si="5"/>
        <v>0</v>
      </c>
    </row>
    <row r="17" spans="1:21" ht="24" customHeight="1" x14ac:dyDescent="0.2">
      <c r="A17" s="185" t="s">
        <v>96</v>
      </c>
      <c r="B17" s="188"/>
      <c r="C17" s="188"/>
      <c r="D17" s="188"/>
      <c r="E17" s="188"/>
      <c r="F17" s="186">
        <f t="shared" si="0"/>
        <v>0</v>
      </c>
      <c r="G17" s="192">
        <f t="shared" si="3"/>
        <v>0</v>
      </c>
      <c r="H17" s="187" t="s">
        <v>6</v>
      </c>
      <c r="I17" s="188"/>
      <c r="J17" s="188"/>
      <c r="K17" s="188"/>
      <c r="L17" s="188"/>
      <c r="M17" s="186">
        <f t="shared" si="1"/>
        <v>0</v>
      </c>
      <c r="N17" s="192">
        <f t="shared" si="4"/>
        <v>0</v>
      </c>
      <c r="O17" s="187" t="s">
        <v>16</v>
      </c>
      <c r="P17" s="188"/>
      <c r="Q17" s="188"/>
      <c r="R17" s="188"/>
      <c r="S17" s="188"/>
      <c r="T17" s="186">
        <f t="shared" si="2"/>
        <v>0</v>
      </c>
      <c r="U17" s="193">
        <f t="shared" si="5"/>
        <v>0</v>
      </c>
    </row>
    <row r="18" spans="1:21" ht="24" customHeight="1" x14ac:dyDescent="0.2">
      <c r="A18" s="185" t="s">
        <v>97</v>
      </c>
      <c r="B18" s="188"/>
      <c r="C18" s="188"/>
      <c r="D18" s="188"/>
      <c r="E18" s="188"/>
      <c r="F18" s="186">
        <f t="shared" si="0"/>
        <v>0</v>
      </c>
      <c r="G18" s="192">
        <f t="shared" si="3"/>
        <v>0</v>
      </c>
      <c r="H18" s="187" t="s">
        <v>7</v>
      </c>
      <c r="I18" s="188"/>
      <c r="J18" s="188"/>
      <c r="K18" s="188"/>
      <c r="L18" s="188"/>
      <c r="M18" s="186">
        <f t="shared" si="1"/>
        <v>0</v>
      </c>
      <c r="N18" s="192">
        <f t="shared" si="4"/>
        <v>0</v>
      </c>
      <c r="O18" s="187" t="s">
        <v>41</v>
      </c>
      <c r="P18" s="188"/>
      <c r="Q18" s="188"/>
      <c r="R18" s="188"/>
      <c r="S18" s="188"/>
      <c r="T18" s="186">
        <f t="shared" si="2"/>
        <v>0</v>
      </c>
      <c r="U18" s="193">
        <f t="shared" si="5"/>
        <v>0</v>
      </c>
    </row>
    <row r="19" spans="1:21" ht="24" customHeight="1" x14ac:dyDescent="0.2">
      <c r="A19" s="185" t="s">
        <v>98</v>
      </c>
      <c r="B19" s="188"/>
      <c r="C19" s="188"/>
      <c r="D19" s="188"/>
      <c r="E19" s="188"/>
      <c r="F19" s="186">
        <f t="shared" si="0"/>
        <v>0</v>
      </c>
      <c r="G19" s="192">
        <f t="shared" si="3"/>
        <v>0</v>
      </c>
      <c r="H19" s="187" t="s">
        <v>9</v>
      </c>
      <c r="I19" s="188"/>
      <c r="J19" s="188"/>
      <c r="K19" s="188"/>
      <c r="L19" s="188"/>
      <c r="M19" s="186">
        <f t="shared" si="1"/>
        <v>0</v>
      </c>
      <c r="N19" s="192">
        <f t="shared" si="4"/>
        <v>0</v>
      </c>
      <c r="O19" s="187" t="s">
        <v>42</v>
      </c>
      <c r="P19" s="188"/>
      <c r="Q19" s="188"/>
      <c r="R19" s="188"/>
      <c r="S19" s="188"/>
      <c r="T19" s="186">
        <f t="shared" si="2"/>
        <v>0</v>
      </c>
      <c r="U19" s="193">
        <f t="shared" si="5"/>
        <v>0</v>
      </c>
    </row>
    <row r="20" spans="1:21" ht="24" customHeight="1" x14ac:dyDescent="0.2">
      <c r="A20" s="185" t="s">
        <v>11</v>
      </c>
      <c r="B20" s="188"/>
      <c r="C20" s="188"/>
      <c r="D20" s="188"/>
      <c r="E20" s="188"/>
      <c r="F20" s="186">
        <f t="shared" si="0"/>
        <v>0</v>
      </c>
      <c r="G20" s="192">
        <f t="shared" si="3"/>
        <v>0</v>
      </c>
      <c r="H20" s="187" t="s">
        <v>12</v>
      </c>
      <c r="I20" s="188"/>
      <c r="J20" s="188"/>
      <c r="K20" s="188"/>
      <c r="L20" s="188"/>
      <c r="M20" s="186">
        <f t="shared" si="1"/>
        <v>0</v>
      </c>
      <c r="N20" s="192">
        <f t="shared" si="4"/>
        <v>0</v>
      </c>
      <c r="O20" s="187" t="s">
        <v>107</v>
      </c>
      <c r="P20" s="188"/>
      <c r="Q20" s="188"/>
      <c r="R20" s="188"/>
      <c r="S20" s="188"/>
      <c r="T20" s="186">
        <f t="shared" si="2"/>
        <v>0</v>
      </c>
      <c r="U20" s="193">
        <f t="shared" si="5"/>
        <v>0</v>
      </c>
    </row>
    <row r="21" spans="1:21" ht="24" customHeight="1" x14ac:dyDescent="0.2">
      <c r="A21" s="185" t="s">
        <v>14</v>
      </c>
      <c r="B21" s="188"/>
      <c r="C21" s="188"/>
      <c r="D21" s="188"/>
      <c r="E21" s="188"/>
      <c r="F21" s="186">
        <f t="shared" si="0"/>
        <v>0</v>
      </c>
      <c r="G21" s="192">
        <f t="shared" si="3"/>
        <v>0</v>
      </c>
      <c r="H21" s="187" t="s">
        <v>15</v>
      </c>
      <c r="I21" s="188"/>
      <c r="J21" s="188"/>
      <c r="K21" s="188"/>
      <c r="L21" s="188"/>
      <c r="M21" s="186">
        <f t="shared" si="1"/>
        <v>0</v>
      </c>
      <c r="N21" s="192">
        <f t="shared" si="4"/>
        <v>0</v>
      </c>
      <c r="O21" s="187" t="s">
        <v>108</v>
      </c>
      <c r="P21" s="188"/>
      <c r="Q21" s="188"/>
      <c r="R21" s="188"/>
      <c r="S21" s="188"/>
      <c r="T21" s="186">
        <f t="shared" si="2"/>
        <v>0</v>
      </c>
      <c r="U21" s="193">
        <f t="shared" si="5"/>
        <v>0</v>
      </c>
    </row>
    <row r="22" spans="1:21" ht="24" customHeight="1" x14ac:dyDescent="0.2">
      <c r="A22" s="185" t="s">
        <v>17</v>
      </c>
      <c r="B22" s="188"/>
      <c r="C22" s="188"/>
      <c r="D22" s="188"/>
      <c r="E22" s="188"/>
      <c r="F22" s="186">
        <f t="shared" si="0"/>
        <v>0</v>
      </c>
      <c r="G22" s="192">
        <f t="shared" si="3"/>
        <v>0</v>
      </c>
      <c r="H22" s="187" t="s">
        <v>18</v>
      </c>
      <c r="I22" s="188"/>
      <c r="J22" s="188"/>
      <c r="K22" s="188"/>
      <c r="L22" s="188"/>
      <c r="M22" s="186">
        <f t="shared" si="1"/>
        <v>0</v>
      </c>
      <c r="N22" s="192">
        <f t="shared" si="4"/>
        <v>0</v>
      </c>
      <c r="O22" s="187" t="s">
        <v>109</v>
      </c>
      <c r="P22" s="188"/>
      <c r="Q22" s="188"/>
      <c r="R22" s="188"/>
      <c r="S22" s="188"/>
      <c r="T22" s="186">
        <f t="shared" si="2"/>
        <v>0</v>
      </c>
      <c r="U22" s="193">
        <f t="shared" si="5"/>
        <v>0</v>
      </c>
    </row>
    <row r="23" spans="1:21" ht="24" customHeight="1" x14ac:dyDescent="0.2">
      <c r="A23" s="185" t="s">
        <v>19</v>
      </c>
      <c r="B23" s="188"/>
      <c r="C23" s="188"/>
      <c r="D23" s="188"/>
      <c r="E23" s="188"/>
      <c r="F23" s="186">
        <f t="shared" si="0"/>
        <v>0</v>
      </c>
      <c r="G23" s="192">
        <f t="shared" si="3"/>
        <v>0</v>
      </c>
      <c r="H23" s="187" t="s">
        <v>20</v>
      </c>
      <c r="I23" s="188"/>
      <c r="J23" s="188"/>
      <c r="K23" s="188"/>
      <c r="L23" s="188"/>
      <c r="M23" s="186">
        <f t="shared" si="1"/>
        <v>0</v>
      </c>
      <c r="N23" s="192">
        <f t="shared" si="4"/>
        <v>0</v>
      </c>
      <c r="O23" s="187" t="s">
        <v>110</v>
      </c>
      <c r="P23" s="188"/>
      <c r="Q23" s="188"/>
      <c r="R23" s="188"/>
      <c r="S23" s="188"/>
      <c r="T23" s="186">
        <f t="shared" si="2"/>
        <v>0</v>
      </c>
      <c r="U23" s="193">
        <f t="shared" si="5"/>
        <v>0</v>
      </c>
    </row>
    <row r="24" spans="1:21" ht="24" customHeight="1" x14ac:dyDescent="0.2">
      <c r="A24" s="185" t="s">
        <v>21</v>
      </c>
      <c r="B24" s="188"/>
      <c r="C24" s="188"/>
      <c r="D24" s="188"/>
      <c r="E24" s="188"/>
      <c r="F24" s="186">
        <f t="shared" si="0"/>
        <v>0</v>
      </c>
      <c r="G24" s="192">
        <f t="shared" si="3"/>
        <v>0</v>
      </c>
      <c r="H24" s="187" t="s">
        <v>22</v>
      </c>
      <c r="I24" s="188"/>
      <c r="J24" s="188"/>
      <c r="K24" s="188"/>
      <c r="L24" s="188"/>
      <c r="M24" s="186">
        <f t="shared" si="1"/>
        <v>0</v>
      </c>
      <c r="N24" s="192">
        <f t="shared" si="4"/>
        <v>0</v>
      </c>
      <c r="O24" s="187" t="s">
        <v>116</v>
      </c>
      <c r="P24" s="188"/>
      <c r="Q24" s="188"/>
      <c r="R24" s="188"/>
      <c r="S24" s="188"/>
      <c r="T24" s="186">
        <f t="shared" si="2"/>
        <v>0</v>
      </c>
      <c r="U24" s="193">
        <f t="shared" si="5"/>
        <v>0</v>
      </c>
    </row>
    <row r="25" spans="1:21" ht="24" customHeight="1" x14ac:dyDescent="0.2">
      <c r="A25" s="185" t="s">
        <v>23</v>
      </c>
      <c r="B25" s="188"/>
      <c r="C25" s="188"/>
      <c r="D25" s="188"/>
      <c r="E25" s="188"/>
      <c r="F25" s="186">
        <f t="shared" si="0"/>
        <v>0</v>
      </c>
      <c r="G25" s="192">
        <f t="shared" si="3"/>
        <v>0</v>
      </c>
      <c r="H25" s="187" t="s">
        <v>24</v>
      </c>
      <c r="I25" s="188"/>
      <c r="J25" s="188"/>
      <c r="K25" s="188"/>
      <c r="L25" s="188"/>
      <c r="M25" s="186">
        <f t="shared" si="1"/>
        <v>0</v>
      </c>
      <c r="N25" s="192">
        <f t="shared" si="4"/>
        <v>0</v>
      </c>
      <c r="O25" s="187" t="s">
        <v>117</v>
      </c>
      <c r="P25" s="188"/>
      <c r="Q25" s="188"/>
      <c r="R25" s="188"/>
      <c r="S25" s="188"/>
      <c r="T25" s="186">
        <f t="shared" si="2"/>
        <v>0</v>
      </c>
      <c r="U25" s="193">
        <f t="shared" si="5"/>
        <v>0</v>
      </c>
    </row>
    <row r="26" spans="1:21" ht="24" customHeight="1" x14ac:dyDescent="0.2">
      <c r="A26" s="185" t="s">
        <v>37</v>
      </c>
      <c r="B26" s="188"/>
      <c r="C26" s="188"/>
      <c r="D26" s="188"/>
      <c r="E26" s="188"/>
      <c r="F26" s="186">
        <f t="shared" si="0"/>
        <v>0</v>
      </c>
      <c r="G26" s="192">
        <f t="shared" si="3"/>
        <v>0</v>
      </c>
      <c r="H26" s="187" t="s">
        <v>25</v>
      </c>
      <c r="I26" s="188"/>
      <c r="J26" s="188"/>
      <c r="K26" s="188"/>
      <c r="L26" s="188"/>
      <c r="M26" s="186">
        <f t="shared" si="1"/>
        <v>0</v>
      </c>
      <c r="N26" s="192">
        <f t="shared" si="4"/>
        <v>0</v>
      </c>
      <c r="O26" s="187" t="s">
        <v>118</v>
      </c>
      <c r="P26" s="188"/>
      <c r="Q26" s="188"/>
      <c r="R26" s="188"/>
      <c r="S26" s="188"/>
      <c r="T26" s="186">
        <f t="shared" si="2"/>
        <v>0</v>
      </c>
      <c r="U26" s="193">
        <f t="shared" si="5"/>
        <v>0</v>
      </c>
    </row>
    <row r="27" spans="1:21" ht="24" customHeight="1" x14ac:dyDescent="0.2">
      <c r="A27" s="185" t="s">
        <v>38</v>
      </c>
      <c r="B27" s="188"/>
      <c r="C27" s="188"/>
      <c r="D27" s="188"/>
      <c r="E27" s="188"/>
      <c r="F27" s="186">
        <f t="shared" si="0"/>
        <v>0</v>
      </c>
      <c r="G27" s="192">
        <f t="shared" si="3"/>
        <v>0</v>
      </c>
      <c r="H27" s="187" t="s">
        <v>26</v>
      </c>
      <c r="I27" s="188"/>
      <c r="J27" s="188"/>
      <c r="K27" s="188"/>
      <c r="L27" s="188"/>
      <c r="M27" s="186">
        <f t="shared" si="1"/>
        <v>0</v>
      </c>
      <c r="N27" s="192">
        <f t="shared" si="4"/>
        <v>0</v>
      </c>
      <c r="O27" s="187" t="s">
        <v>119</v>
      </c>
      <c r="P27" s="188"/>
      <c r="Q27" s="188"/>
      <c r="R27" s="188"/>
      <c r="S27" s="188"/>
      <c r="T27" s="186">
        <f t="shared" si="2"/>
        <v>0</v>
      </c>
      <c r="U27" s="193">
        <f t="shared" si="5"/>
        <v>0</v>
      </c>
    </row>
    <row r="28" spans="1:21" ht="24" customHeight="1" x14ac:dyDescent="0.2">
      <c r="A28" s="185" t="s">
        <v>39</v>
      </c>
      <c r="B28" s="188"/>
      <c r="C28" s="188"/>
      <c r="D28" s="188"/>
      <c r="E28" s="188"/>
      <c r="F28" s="186">
        <f t="shared" si="0"/>
        <v>0</v>
      </c>
      <c r="G28" s="192">
        <f t="shared" si="3"/>
        <v>0</v>
      </c>
      <c r="H28" s="187" t="s">
        <v>105</v>
      </c>
      <c r="I28" s="188"/>
      <c r="J28" s="188"/>
      <c r="K28" s="188"/>
      <c r="L28" s="188"/>
      <c r="M28" s="186">
        <f t="shared" si="1"/>
        <v>0</v>
      </c>
      <c r="N28" s="192">
        <f t="shared" si="4"/>
        <v>0</v>
      </c>
      <c r="O28" s="187" t="s">
        <v>120</v>
      </c>
      <c r="P28" s="188"/>
      <c r="Q28" s="188"/>
      <c r="R28" s="188"/>
      <c r="S28" s="188"/>
      <c r="T28" s="186">
        <f t="shared" si="2"/>
        <v>0</v>
      </c>
      <c r="U28" s="193">
        <f t="shared" si="5"/>
        <v>0</v>
      </c>
    </row>
    <row r="29" spans="1:21" ht="24" customHeight="1" x14ac:dyDescent="0.2">
      <c r="A29" s="185" t="s">
        <v>40</v>
      </c>
      <c r="B29" s="188"/>
      <c r="C29" s="188"/>
      <c r="D29" s="188"/>
      <c r="E29" s="188"/>
      <c r="F29" s="186">
        <f t="shared" si="0"/>
        <v>0</v>
      </c>
      <c r="G29" s="192">
        <f t="shared" si="3"/>
        <v>0</v>
      </c>
      <c r="H29" s="187" t="s">
        <v>106</v>
      </c>
      <c r="I29" s="188"/>
      <c r="J29" s="188"/>
      <c r="K29" s="188"/>
      <c r="L29" s="188"/>
      <c r="M29" s="186">
        <f t="shared" si="1"/>
        <v>0</v>
      </c>
      <c r="N29" s="192">
        <f t="shared" si="4"/>
        <v>0</v>
      </c>
      <c r="O29" s="187" t="s">
        <v>121</v>
      </c>
      <c r="P29" s="188"/>
      <c r="Q29" s="188"/>
      <c r="R29" s="188"/>
      <c r="S29" s="188"/>
      <c r="T29" s="186">
        <f t="shared" si="2"/>
        <v>0</v>
      </c>
      <c r="U29" s="193">
        <f t="shared" si="5"/>
        <v>0</v>
      </c>
    </row>
    <row r="30" spans="1:21" ht="24" customHeight="1" x14ac:dyDescent="0.2">
      <c r="A30" s="185" t="s">
        <v>101</v>
      </c>
      <c r="B30" s="188"/>
      <c r="C30" s="188"/>
      <c r="D30" s="188"/>
      <c r="E30" s="188"/>
      <c r="F30" s="186">
        <f t="shared" si="0"/>
        <v>0</v>
      </c>
      <c r="G30" s="192">
        <f t="shared" si="3"/>
        <v>0</v>
      </c>
      <c r="H30" s="191" t="s">
        <v>131</v>
      </c>
      <c r="I30" s="188"/>
      <c r="J30" s="188"/>
      <c r="K30" s="188"/>
      <c r="L30" s="188"/>
      <c r="M30" s="186">
        <f t="shared" si="1"/>
        <v>0</v>
      </c>
      <c r="N30" s="192">
        <f t="shared" si="4"/>
        <v>0</v>
      </c>
      <c r="O30" s="187" t="s">
        <v>122</v>
      </c>
      <c r="P30" s="104"/>
      <c r="Q30" s="104"/>
      <c r="R30" s="104"/>
      <c r="S30" s="104"/>
      <c r="T30" s="186">
        <f t="shared" si="2"/>
        <v>0</v>
      </c>
      <c r="U30" s="193">
        <f t="shared" si="5"/>
        <v>0</v>
      </c>
    </row>
    <row r="31" spans="1:21" ht="24" customHeight="1" thickBot="1" x14ac:dyDescent="0.25">
      <c r="A31" s="194" t="s">
        <v>102</v>
      </c>
      <c r="B31" s="195"/>
      <c r="C31" s="195"/>
      <c r="D31" s="195"/>
      <c r="E31" s="195"/>
      <c r="F31" s="196">
        <f t="shared" si="0"/>
        <v>0</v>
      </c>
      <c r="G31" s="197">
        <f t="shared" si="3"/>
        <v>0</v>
      </c>
      <c r="H31" s="198" t="s">
        <v>132</v>
      </c>
      <c r="I31" s="195"/>
      <c r="J31" s="195"/>
      <c r="K31" s="195"/>
      <c r="L31" s="195"/>
      <c r="M31" s="196">
        <f t="shared" si="1"/>
        <v>0</v>
      </c>
      <c r="N31" s="197">
        <f t="shared" si="4"/>
        <v>0</v>
      </c>
      <c r="O31" s="199" t="s">
        <v>123</v>
      </c>
      <c r="P31" s="195"/>
      <c r="Q31" s="195"/>
      <c r="R31" s="195"/>
      <c r="S31" s="195"/>
      <c r="T31" s="196">
        <f t="shared" si="2"/>
        <v>0</v>
      </c>
      <c r="U31" s="200">
        <f t="shared" si="5"/>
        <v>0</v>
      </c>
    </row>
    <row r="32" spans="1:21" ht="15" customHeight="1" x14ac:dyDescent="0.2">
      <c r="A32" s="250" t="s">
        <v>43</v>
      </c>
      <c r="B32" s="251"/>
      <c r="C32" s="254" t="s">
        <v>46</v>
      </c>
      <c r="D32" s="255"/>
      <c r="E32" s="255"/>
      <c r="F32" s="256"/>
      <c r="G32" s="201">
        <f>MAX(G13:G31)</f>
        <v>0</v>
      </c>
      <c r="H32" s="250" t="s">
        <v>44</v>
      </c>
      <c r="I32" s="251"/>
      <c r="J32" s="254" t="s">
        <v>46</v>
      </c>
      <c r="K32" s="255"/>
      <c r="L32" s="255"/>
      <c r="M32" s="256"/>
      <c r="N32" s="201">
        <f>MAX(N10:N31)</f>
        <v>0</v>
      </c>
      <c r="O32" s="250" t="s">
        <v>45</v>
      </c>
      <c r="P32" s="251"/>
      <c r="Q32" s="254" t="s">
        <v>46</v>
      </c>
      <c r="R32" s="255"/>
      <c r="S32" s="255"/>
      <c r="T32" s="256"/>
      <c r="U32" s="201">
        <f>MAX(U10:U31)</f>
        <v>0</v>
      </c>
    </row>
    <row r="33" spans="1:21" ht="15" customHeight="1" x14ac:dyDescent="0.2">
      <c r="A33" s="252"/>
      <c r="B33" s="253"/>
      <c r="C33" s="202" t="s">
        <v>58</v>
      </c>
      <c r="D33" s="203"/>
      <c r="E33" s="203"/>
      <c r="F33" s="204" t="s">
        <v>137</v>
      </c>
      <c r="G33" s="205"/>
      <c r="H33" s="252"/>
      <c r="I33" s="253"/>
      <c r="J33" s="202" t="s">
        <v>58</v>
      </c>
      <c r="K33" s="203"/>
      <c r="L33" s="203"/>
      <c r="M33" s="204" t="s">
        <v>138</v>
      </c>
      <c r="N33" s="205"/>
      <c r="O33" s="252"/>
      <c r="P33" s="253"/>
      <c r="Q33" s="202" t="s">
        <v>58</v>
      </c>
      <c r="R33" s="203"/>
      <c r="S33" s="203"/>
      <c r="T33" s="204" t="s">
        <v>139</v>
      </c>
      <c r="U33" s="205"/>
    </row>
    <row r="34" spans="1:21" ht="15" customHeight="1" x14ac:dyDescent="0.2">
      <c r="A34" s="206"/>
      <c r="B34" s="207"/>
      <c r="C34" s="207"/>
      <c r="D34" s="207"/>
      <c r="E34" s="207"/>
      <c r="F34" s="207"/>
      <c r="G34" s="208"/>
      <c r="H34" s="206"/>
      <c r="I34" s="209"/>
      <c r="J34" s="209"/>
      <c r="K34" s="207"/>
      <c r="L34" s="207"/>
      <c r="M34" s="207"/>
      <c r="N34" s="208"/>
      <c r="O34" s="206"/>
      <c r="P34" s="207"/>
      <c r="Q34" s="207"/>
      <c r="R34" s="207"/>
      <c r="S34" s="207"/>
      <c r="T34" s="207"/>
      <c r="U34" s="208"/>
    </row>
    <row r="35" spans="1:21" ht="12.75" x14ac:dyDescent="0.2">
      <c r="A35" s="249" t="s">
        <v>47</v>
      </c>
      <c r="B35" s="249"/>
      <c r="C35" s="249"/>
      <c r="D35" s="249"/>
      <c r="E35" s="249"/>
      <c r="F35" s="210"/>
      <c r="G35" s="210"/>
      <c r="H35" s="210"/>
      <c r="I35" s="210"/>
      <c r="J35" s="210"/>
      <c r="K35" s="210"/>
      <c r="L35" s="210"/>
      <c r="M35" s="210"/>
      <c r="N35" s="210"/>
      <c r="O35" s="210"/>
      <c r="P35" s="211"/>
      <c r="Q35" s="211"/>
      <c r="R35" s="212"/>
      <c r="S35" s="213"/>
      <c r="T35" s="214"/>
      <c r="U35" s="214"/>
    </row>
    <row r="36" spans="1:21" ht="12.75" customHeight="1" x14ac:dyDescent="0.2">
      <c r="A36" s="210"/>
      <c r="B36" s="210"/>
      <c r="C36" s="210"/>
      <c r="D36" s="210"/>
      <c r="E36" s="210"/>
      <c r="F36" s="210"/>
      <c r="G36" s="210"/>
      <c r="H36" s="210"/>
      <c r="I36" s="210"/>
      <c r="J36" s="210"/>
      <c r="K36" s="210"/>
      <c r="L36" s="210"/>
      <c r="M36" s="210"/>
      <c r="N36" s="210"/>
      <c r="O36" s="210"/>
      <c r="P36" s="170"/>
      <c r="Q36" s="170"/>
      <c r="R36" s="168"/>
      <c r="S36" s="215"/>
      <c r="T36" s="216"/>
      <c r="U36" s="216"/>
    </row>
    <row r="37" spans="1:21" ht="12.75" x14ac:dyDescent="0.2">
      <c r="A37" s="210"/>
      <c r="B37" s="210"/>
      <c r="C37" s="210"/>
      <c r="D37" s="210"/>
      <c r="E37" s="210"/>
      <c r="F37" s="210"/>
      <c r="G37" s="210"/>
      <c r="H37" s="210"/>
      <c r="I37" s="210"/>
      <c r="J37" s="210"/>
      <c r="K37" s="210"/>
      <c r="L37" s="210"/>
      <c r="M37" s="210"/>
      <c r="N37" s="210"/>
      <c r="O37" s="210"/>
      <c r="P37" s="217"/>
      <c r="Q37" s="217"/>
      <c r="R37" s="218"/>
      <c r="S37" s="219"/>
      <c r="T37" s="220"/>
      <c r="U37" s="220"/>
    </row>
    <row r="38" spans="1:21" ht="9.75" customHeight="1" x14ac:dyDescent="0.2">
      <c r="A38" s="210"/>
      <c r="B38" s="210"/>
      <c r="C38" s="210"/>
      <c r="D38" s="210"/>
      <c r="E38" s="210"/>
      <c r="F38" s="210"/>
      <c r="G38" s="210"/>
      <c r="H38" s="210"/>
      <c r="I38" s="210"/>
      <c r="J38" s="210"/>
      <c r="K38" s="210"/>
      <c r="L38" s="210"/>
      <c r="M38" s="210"/>
      <c r="N38" s="210"/>
      <c r="O38" s="210"/>
      <c r="P38" s="217"/>
      <c r="Q38" s="217"/>
      <c r="R38" s="218"/>
      <c r="S38" s="219"/>
      <c r="T38" s="220"/>
      <c r="U38" s="220"/>
    </row>
    <row r="39" spans="1:21" x14ac:dyDescent="0.2">
      <c r="A39" s="221"/>
      <c r="B39" s="221"/>
      <c r="C39" s="221"/>
      <c r="D39" s="221"/>
      <c r="E39" s="221"/>
      <c r="F39" s="221"/>
      <c r="G39" s="221"/>
      <c r="H39" s="221"/>
      <c r="I39" s="221"/>
      <c r="J39" s="221"/>
      <c r="K39" s="221"/>
      <c r="L39" s="221"/>
      <c r="M39" s="221"/>
      <c r="N39" s="221"/>
      <c r="O39" s="221"/>
      <c r="P39" s="222"/>
      <c r="Q39" s="222"/>
      <c r="R39" s="222"/>
      <c r="S39" s="222"/>
      <c r="T39" s="222"/>
      <c r="U39" s="222"/>
    </row>
    <row r="40" spans="1:21" x14ac:dyDescent="0.2">
      <c r="A40" s="221"/>
      <c r="B40" s="221"/>
      <c r="C40" s="221"/>
      <c r="D40" s="221"/>
      <c r="E40" s="221"/>
      <c r="F40" s="221"/>
      <c r="G40" s="221"/>
      <c r="H40" s="221"/>
      <c r="I40" s="221"/>
      <c r="J40" s="221"/>
      <c r="K40" s="221"/>
      <c r="L40" s="221"/>
      <c r="M40" s="221"/>
      <c r="N40" s="221"/>
      <c r="O40" s="221"/>
      <c r="P40" s="221"/>
      <c r="Q40" s="221"/>
      <c r="R40" s="221"/>
      <c r="S40" s="221"/>
      <c r="T40" s="221"/>
      <c r="U40" s="221"/>
    </row>
    <row r="41" spans="1:21" x14ac:dyDescent="0.2">
      <c r="A41" s="221"/>
      <c r="B41" s="221"/>
      <c r="C41" s="221"/>
      <c r="D41" s="221"/>
      <c r="E41" s="221"/>
      <c r="F41" s="221"/>
      <c r="G41" s="221"/>
      <c r="H41" s="221"/>
      <c r="I41" s="221"/>
      <c r="J41" s="221"/>
      <c r="K41" s="221"/>
      <c r="L41" s="221"/>
      <c r="M41" s="221"/>
      <c r="N41" s="221"/>
      <c r="O41" s="221"/>
      <c r="P41" s="221"/>
      <c r="Q41" s="221"/>
      <c r="R41" s="221"/>
      <c r="S41" s="221"/>
      <c r="T41" s="221"/>
      <c r="U41" s="221"/>
    </row>
    <row r="42" spans="1:21" x14ac:dyDescent="0.2">
      <c r="A42" s="221"/>
      <c r="B42" s="221"/>
      <c r="C42" s="221"/>
      <c r="D42" s="221"/>
      <c r="E42" s="221"/>
      <c r="F42" s="221"/>
      <c r="G42" s="221"/>
      <c r="H42" s="221"/>
      <c r="I42" s="221"/>
      <c r="J42" s="221"/>
      <c r="K42" s="221"/>
      <c r="L42" s="221"/>
      <c r="M42" s="221"/>
      <c r="N42" s="221"/>
      <c r="O42" s="221"/>
      <c r="P42" s="221"/>
      <c r="Q42" s="221"/>
      <c r="R42" s="221"/>
      <c r="S42" s="221"/>
      <c r="T42" s="221"/>
      <c r="U42" s="221"/>
    </row>
    <row r="43" spans="1:21" x14ac:dyDescent="0.2">
      <c r="A43" s="221"/>
      <c r="B43" s="221"/>
      <c r="C43" s="221"/>
      <c r="D43" s="221"/>
      <c r="E43" s="221"/>
      <c r="F43" s="221"/>
      <c r="G43" s="221"/>
      <c r="H43" s="221"/>
      <c r="I43" s="221"/>
      <c r="J43" s="221"/>
      <c r="K43" s="221"/>
      <c r="L43" s="221"/>
      <c r="M43" s="221"/>
      <c r="N43" s="221"/>
      <c r="O43" s="221"/>
      <c r="P43" s="221"/>
      <c r="Q43" s="221"/>
      <c r="R43" s="221"/>
      <c r="S43" s="221"/>
      <c r="T43" s="221"/>
      <c r="U43" s="221"/>
    </row>
    <row r="44" spans="1:21" x14ac:dyDescent="0.2">
      <c r="A44" s="221"/>
      <c r="B44" s="221"/>
      <c r="C44" s="221"/>
      <c r="D44" s="221"/>
      <c r="E44" s="221"/>
      <c r="F44" s="221"/>
      <c r="G44" s="221"/>
      <c r="H44" s="221"/>
      <c r="I44" s="221"/>
      <c r="J44" s="221"/>
      <c r="K44" s="221"/>
      <c r="L44" s="221"/>
      <c r="M44" s="221"/>
      <c r="N44" s="221"/>
      <c r="O44" s="221"/>
      <c r="P44" s="221"/>
      <c r="Q44" s="221"/>
      <c r="R44" s="221"/>
      <c r="S44" s="221"/>
      <c r="T44" s="221"/>
      <c r="U44" s="221"/>
    </row>
    <row r="45" spans="1:21" x14ac:dyDescent="0.2">
      <c r="A45" s="221"/>
      <c r="B45" s="221"/>
      <c r="C45" s="221"/>
      <c r="D45" s="221"/>
      <c r="E45" s="221"/>
      <c r="F45" s="221"/>
      <c r="G45" s="221"/>
      <c r="H45" s="221"/>
      <c r="I45" s="221"/>
      <c r="J45" s="221"/>
      <c r="K45" s="221"/>
      <c r="L45" s="221"/>
      <c r="M45" s="221"/>
      <c r="N45" s="221"/>
      <c r="O45" s="221"/>
      <c r="P45" s="221"/>
      <c r="Q45" s="221"/>
      <c r="R45" s="221"/>
      <c r="S45" s="221"/>
      <c r="T45" s="221"/>
      <c r="U45" s="221"/>
    </row>
    <row r="46" spans="1:21" x14ac:dyDescent="0.2">
      <c r="A46" s="221"/>
      <c r="B46" s="221"/>
      <c r="C46" s="221"/>
      <c r="D46" s="221"/>
      <c r="E46" s="221"/>
      <c r="F46" s="221"/>
      <c r="G46" s="221"/>
      <c r="H46" s="221"/>
      <c r="I46" s="221"/>
      <c r="J46" s="221"/>
      <c r="K46" s="221"/>
      <c r="L46" s="221"/>
      <c r="M46" s="221"/>
      <c r="N46" s="221"/>
      <c r="O46" s="221"/>
      <c r="P46" s="221"/>
      <c r="Q46" s="221"/>
      <c r="R46" s="221"/>
      <c r="S46" s="221"/>
      <c r="T46" s="221"/>
      <c r="U46" s="221"/>
    </row>
    <row r="47" spans="1:21" x14ac:dyDescent="0.2">
      <c r="A47" s="221"/>
      <c r="B47" s="221"/>
      <c r="C47" s="221"/>
      <c r="D47" s="221"/>
      <c r="E47" s="221"/>
      <c r="F47" s="221"/>
      <c r="G47" s="221"/>
      <c r="H47" s="221"/>
      <c r="I47" s="221"/>
      <c r="J47" s="221"/>
      <c r="K47" s="221"/>
      <c r="L47" s="221"/>
      <c r="M47" s="221"/>
      <c r="N47" s="221"/>
      <c r="O47" s="221"/>
      <c r="P47" s="221"/>
      <c r="Q47" s="221"/>
      <c r="R47" s="221"/>
      <c r="S47" s="221"/>
      <c r="T47" s="221"/>
      <c r="U47" s="221"/>
    </row>
    <row r="48" spans="1:21" ht="6" customHeight="1" x14ac:dyDescent="0.2">
      <c r="A48" s="221"/>
      <c r="B48" s="221"/>
      <c r="C48" s="221"/>
      <c r="D48" s="221"/>
      <c r="E48" s="221"/>
      <c r="F48" s="221"/>
      <c r="G48" s="221"/>
      <c r="H48" s="221"/>
      <c r="I48" s="221"/>
      <c r="J48" s="221"/>
      <c r="K48" s="221"/>
      <c r="L48" s="221"/>
      <c r="M48" s="221"/>
      <c r="N48" s="221"/>
      <c r="O48" s="221"/>
      <c r="P48" s="221"/>
      <c r="Q48" s="221"/>
      <c r="R48" s="221"/>
      <c r="S48" s="221"/>
      <c r="T48" s="221"/>
      <c r="U48" s="221"/>
    </row>
    <row r="49" spans="1:21" x14ac:dyDescent="0.2">
      <c r="A49" s="221"/>
      <c r="B49" s="221"/>
      <c r="C49" s="221"/>
      <c r="D49" s="221"/>
      <c r="E49" s="221"/>
      <c r="F49" s="221"/>
      <c r="G49" s="221"/>
      <c r="H49" s="221"/>
      <c r="I49" s="221"/>
      <c r="J49" s="221"/>
      <c r="K49" s="221"/>
      <c r="L49" s="221"/>
      <c r="M49" s="221"/>
      <c r="N49" s="221"/>
      <c r="O49" s="221"/>
      <c r="P49" s="221"/>
      <c r="Q49" s="221"/>
      <c r="R49" s="221"/>
      <c r="S49" s="221"/>
      <c r="T49" s="221"/>
      <c r="U49" s="221"/>
    </row>
    <row r="50" spans="1:21" x14ac:dyDescent="0.2">
      <c r="A50" s="221"/>
      <c r="B50" s="221"/>
      <c r="C50" s="221"/>
      <c r="D50" s="221"/>
      <c r="E50" s="221"/>
      <c r="F50" s="221"/>
      <c r="G50" s="221"/>
      <c r="H50" s="221"/>
      <c r="I50" s="221"/>
      <c r="J50" s="221"/>
      <c r="K50" s="221"/>
      <c r="L50" s="221"/>
      <c r="M50" s="221"/>
      <c r="N50" s="221"/>
      <c r="O50" s="221"/>
      <c r="P50" s="221"/>
      <c r="Q50" s="221"/>
      <c r="R50" s="221"/>
      <c r="S50" s="221"/>
      <c r="T50" s="221"/>
      <c r="U50" s="221"/>
    </row>
    <row r="51" spans="1:21" x14ac:dyDescent="0.2">
      <c r="A51" s="221"/>
      <c r="B51" s="221"/>
      <c r="C51" s="221"/>
      <c r="D51" s="221"/>
      <c r="E51" s="221"/>
      <c r="F51" s="221"/>
      <c r="G51" s="221"/>
      <c r="H51" s="221"/>
      <c r="I51" s="221"/>
      <c r="J51" s="221"/>
      <c r="K51" s="221"/>
      <c r="L51" s="221"/>
      <c r="M51" s="221"/>
      <c r="N51" s="221"/>
      <c r="O51" s="221"/>
      <c r="P51" s="221"/>
      <c r="Q51" s="221"/>
      <c r="R51" s="221"/>
      <c r="S51" s="221"/>
      <c r="T51" s="221"/>
      <c r="U51" s="221"/>
    </row>
    <row r="52" spans="1:21" x14ac:dyDescent="0.2">
      <c r="A52" s="221"/>
      <c r="B52" s="221"/>
      <c r="C52" s="221"/>
      <c r="D52" s="221"/>
      <c r="E52" s="221"/>
      <c r="F52" s="221"/>
      <c r="G52" s="221"/>
      <c r="H52" s="221"/>
      <c r="I52" s="221"/>
      <c r="J52" s="221"/>
      <c r="K52" s="221"/>
      <c r="L52" s="221"/>
      <c r="M52" s="221"/>
      <c r="N52" s="221"/>
      <c r="O52" s="221"/>
      <c r="P52" s="221"/>
      <c r="Q52" s="221"/>
      <c r="R52" s="221"/>
      <c r="S52" s="221"/>
      <c r="T52" s="221"/>
      <c r="U52" s="221"/>
    </row>
    <row r="53" spans="1:21" x14ac:dyDescent="0.2">
      <c r="A53" s="221"/>
      <c r="B53" s="221"/>
      <c r="C53" s="221"/>
      <c r="D53" s="221"/>
      <c r="E53" s="221"/>
      <c r="F53" s="221"/>
      <c r="G53" s="221"/>
      <c r="H53" s="221"/>
      <c r="I53" s="221"/>
      <c r="J53" s="221"/>
      <c r="K53" s="221"/>
      <c r="L53" s="221"/>
      <c r="M53" s="221"/>
      <c r="N53" s="221"/>
      <c r="O53" s="221"/>
      <c r="P53" s="221"/>
      <c r="Q53" s="221"/>
      <c r="R53" s="221"/>
      <c r="S53" s="221"/>
      <c r="T53" s="221"/>
      <c r="U53" s="221"/>
    </row>
    <row r="54" spans="1:21" x14ac:dyDescent="0.2">
      <c r="A54" s="221"/>
      <c r="B54" s="221"/>
      <c r="C54" s="221"/>
      <c r="D54" s="221"/>
      <c r="E54" s="221"/>
      <c r="F54" s="221"/>
      <c r="G54" s="221"/>
      <c r="H54" s="221"/>
      <c r="I54" s="221"/>
      <c r="J54" s="221"/>
      <c r="K54" s="221"/>
      <c r="L54" s="221"/>
      <c r="M54" s="221"/>
      <c r="N54" s="221"/>
      <c r="O54" s="221"/>
      <c r="P54" s="221"/>
      <c r="Q54" s="221"/>
      <c r="R54" s="221"/>
      <c r="S54" s="221"/>
      <c r="T54" s="221"/>
      <c r="U54" s="221"/>
    </row>
    <row r="55" spans="1:21" x14ac:dyDescent="0.2">
      <c r="A55" s="221"/>
      <c r="B55" s="221"/>
      <c r="C55" s="221"/>
      <c r="D55" s="221"/>
      <c r="E55" s="221"/>
      <c r="F55" s="221"/>
      <c r="G55" s="221"/>
      <c r="H55" s="221"/>
      <c r="I55" s="221"/>
      <c r="J55" s="221"/>
      <c r="K55" s="221"/>
      <c r="L55" s="221"/>
      <c r="M55" s="221"/>
      <c r="N55" s="221"/>
      <c r="O55" s="221"/>
      <c r="P55" s="221"/>
      <c r="Q55" s="221"/>
      <c r="R55" s="221"/>
      <c r="S55" s="221"/>
      <c r="T55" s="221"/>
      <c r="U55" s="221"/>
    </row>
    <row r="56" spans="1:21" x14ac:dyDescent="0.2">
      <c r="A56" s="221"/>
      <c r="B56" s="221"/>
      <c r="C56" s="221"/>
      <c r="D56" s="221"/>
      <c r="E56" s="221"/>
      <c r="F56" s="221"/>
      <c r="G56" s="221"/>
      <c r="H56" s="221"/>
      <c r="I56" s="221"/>
      <c r="J56" s="221"/>
      <c r="K56" s="221"/>
      <c r="L56" s="221"/>
      <c r="M56" s="221"/>
      <c r="N56" s="221"/>
      <c r="O56" s="221"/>
      <c r="P56" s="221"/>
      <c r="Q56" s="221"/>
      <c r="R56" s="221"/>
      <c r="S56" s="221"/>
      <c r="T56" s="221"/>
      <c r="U56" s="221"/>
    </row>
    <row r="57" spans="1:21" x14ac:dyDescent="0.2">
      <c r="A57" s="221"/>
      <c r="B57" s="221"/>
      <c r="C57" s="221"/>
      <c r="D57" s="221"/>
      <c r="E57" s="221"/>
      <c r="F57" s="221"/>
      <c r="G57" s="221"/>
      <c r="H57" s="221"/>
      <c r="I57" s="221"/>
      <c r="J57" s="221"/>
      <c r="K57" s="221"/>
      <c r="L57" s="221"/>
      <c r="M57" s="221"/>
      <c r="N57" s="221"/>
      <c r="O57" s="221"/>
      <c r="P57" s="221"/>
      <c r="Q57" s="221"/>
      <c r="R57" s="221"/>
      <c r="S57" s="221"/>
      <c r="T57" s="221"/>
      <c r="U57" s="221"/>
    </row>
    <row r="58" spans="1:21" ht="6" customHeight="1" x14ac:dyDescent="0.2">
      <c r="A58" s="221"/>
      <c r="B58" s="221"/>
      <c r="C58" s="221"/>
      <c r="D58" s="221"/>
      <c r="E58" s="221"/>
      <c r="F58" s="221"/>
      <c r="G58" s="221"/>
      <c r="H58" s="221"/>
      <c r="I58" s="221"/>
      <c r="J58" s="221"/>
      <c r="K58" s="221"/>
      <c r="L58" s="221"/>
      <c r="M58" s="221"/>
      <c r="N58" s="221"/>
      <c r="O58" s="221"/>
      <c r="P58" s="221"/>
      <c r="Q58" s="221"/>
      <c r="R58" s="221"/>
      <c r="S58" s="221"/>
      <c r="T58" s="221"/>
      <c r="U58" s="221"/>
    </row>
    <row r="59" spans="1:21" x14ac:dyDescent="0.2">
      <c r="A59" s="221"/>
      <c r="B59" s="221"/>
      <c r="C59" s="221"/>
      <c r="D59" s="221"/>
      <c r="E59" s="221"/>
      <c r="F59" s="221"/>
      <c r="G59" s="221"/>
      <c r="H59" s="221"/>
      <c r="I59" s="221"/>
      <c r="J59" s="221"/>
      <c r="K59" s="221"/>
      <c r="L59" s="221"/>
      <c r="M59" s="221"/>
      <c r="N59" s="221"/>
      <c r="O59" s="221"/>
      <c r="P59" s="221"/>
      <c r="Q59" s="221"/>
      <c r="R59" s="221"/>
      <c r="S59" s="221"/>
      <c r="T59" s="221"/>
      <c r="U59" s="221"/>
    </row>
    <row r="60" spans="1:21" x14ac:dyDescent="0.2">
      <c r="A60" s="221"/>
      <c r="B60" s="221"/>
      <c r="C60" s="221"/>
      <c r="D60" s="221"/>
      <c r="E60" s="221"/>
      <c r="F60" s="221"/>
      <c r="G60" s="221"/>
      <c r="H60" s="221"/>
      <c r="I60" s="221"/>
      <c r="J60" s="221"/>
      <c r="K60" s="221"/>
      <c r="L60" s="221"/>
      <c r="M60" s="221"/>
      <c r="N60" s="221"/>
      <c r="O60" s="221"/>
      <c r="P60" s="221"/>
      <c r="Q60" s="221"/>
      <c r="R60" s="221"/>
      <c r="S60" s="221"/>
      <c r="T60" s="221"/>
      <c r="U60" s="221"/>
    </row>
    <row r="61" spans="1:21" x14ac:dyDescent="0.2">
      <c r="A61" s="221"/>
      <c r="B61" s="221"/>
      <c r="C61" s="221"/>
      <c r="D61" s="221"/>
      <c r="E61" s="221"/>
      <c r="F61" s="221"/>
      <c r="G61" s="221"/>
      <c r="H61" s="221"/>
      <c r="I61" s="221"/>
      <c r="J61" s="221"/>
      <c r="K61" s="221"/>
      <c r="L61" s="221"/>
      <c r="M61" s="221"/>
      <c r="N61" s="221"/>
      <c r="O61" s="221"/>
      <c r="P61" s="221"/>
      <c r="Q61" s="221"/>
      <c r="R61" s="221"/>
      <c r="S61" s="221"/>
      <c r="T61" s="221"/>
      <c r="U61" s="221"/>
    </row>
    <row r="62" spans="1:21" x14ac:dyDescent="0.2">
      <c r="A62" s="221"/>
      <c r="B62" s="221"/>
      <c r="C62" s="221"/>
      <c r="D62" s="221"/>
      <c r="E62" s="221"/>
      <c r="F62" s="221"/>
      <c r="G62" s="221"/>
      <c r="H62" s="221"/>
      <c r="I62" s="221"/>
      <c r="J62" s="221"/>
      <c r="K62" s="221"/>
      <c r="L62" s="221"/>
      <c r="M62" s="221"/>
      <c r="N62" s="221"/>
      <c r="O62" s="221"/>
      <c r="P62" s="221"/>
      <c r="Q62" s="221"/>
      <c r="R62" s="221"/>
      <c r="S62" s="221"/>
      <c r="T62" s="221"/>
      <c r="U62" s="221"/>
    </row>
    <row r="63" spans="1:21" x14ac:dyDescent="0.2">
      <c r="A63" s="221"/>
      <c r="B63" s="221"/>
      <c r="C63" s="221"/>
      <c r="D63" s="221"/>
      <c r="E63" s="221"/>
      <c r="F63" s="221"/>
      <c r="G63" s="221"/>
      <c r="H63" s="221"/>
      <c r="I63" s="221"/>
      <c r="J63" s="221"/>
      <c r="K63" s="221"/>
      <c r="L63" s="221"/>
      <c r="M63" s="221"/>
      <c r="N63" s="221"/>
      <c r="O63" s="221"/>
      <c r="P63" s="221"/>
      <c r="Q63" s="221"/>
      <c r="R63" s="221"/>
      <c r="S63" s="221"/>
      <c r="T63" s="221"/>
      <c r="U63" s="221"/>
    </row>
    <row r="64" spans="1:21" x14ac:dyDescent="0.2">
      <c r="A64" s="221"/>
      <c r="B64" s="221"/>
      <c r="C64" s="221"/>
      <c r="D64" s="221"/>
      <c r="E64" s="221"/>
      <c r="F64" s="221"/>
      <c r="G64" s="221"/>
      <c r="H64" s="221"/>
      <c r="I64" s="221"/>
      <c r="J64" s="221"/>
      <c r="K64" s="221"/>
      <c r="L64" s="221"/>
      <c r="M64" s="221"/>
      <c r="N64" s="221"/>
      <c r="O64" s="221"/>
      <c r="P64" s="221"/>
      <c r="Q64" s="221"/>
      <c r="R64" s="221"/>
      <c r="S64" s="221"/>
      <c r="T64" s="221"/>
      <c r="U64" s="221"/>
    </row>
    <row r="65" spans="1:21" x14ac:dyDescent="0.2">
      <c r="A65" s="221"/>
      <c r="B65" s="221"/>
      <c r="C65" s="221"/>
      <c r="D65" s="221"/>
      <c r="E65" s="221"/>
      <c r="F65" s="221"/>
      <c r="G65" s="221"/>
      <c r="H65" s="221"/>
      <c r="I65" s="221"/>
      <c r="J65" s="221"/>
      <c r="K65" s="221"/>
      <c r="L65" s="221"/>
      <c r="M65" s="221"/>
      <c r="N65" s="221"/>
      <c r="O65" s="221"/>
      <c r="P65" s="221"/>
      <c r="Q65" s="221"/>
      <c r="R65" s="221"/>
      <c r="S65" s="221"/>
      <c r="T65" s="221"/>
      <c r="U65" s="221"/>
    </row>
    <row r="66" spans="1:21" x14ac:dyDescent="0.2">
      <c r="A66" s="169" t="s">
        <v>27</v>
      </c>
      <c r="B66" s="221"/>
      <c r="C66" s="221"/>
      <c r="D66" s="221"/>
      <c r="E66" s="221"/>
      <c r="F66" s="221"/>
      <c r="G66" s="221"/>
      <c r="H66" s="221"/>
      <c r="I66" s="221"/>
      <c r="J66" s="221"/>
      <c r="K66" s="221"/>
      <c r="L66" s="221"/>
      <c r="M66" s="221"/>
      <c r="N66" s="221"/>
      <c r="O66" s="221"/>
      <c r="P66" s="221"/>
      <c r="Q66" s="221"/>
      <c r="R66" s="221"/>
      <c r="S66" s="221"/>
      <c r="T66" s="221"/>
      <c r="U66" s="221"/>
    </row>
    <row r="67" spans="1:21" x14ac:dyDescent="0.2">
      <c r="A67" s="169" t="s">
        <v>28</v>
      </c>
      <c r="B67" s="221"/>
      <c r="C67" s="221"/>
      <c r="D67" s="221"/>
      <c r="E67" s="221"/>
      <c r="F67" s="221"/>
      <c r="G67" s="221"/>
      <c r="H67" s="221"/>
      <c r="I67" s="221"/>
      <c r="J67" s="221"/>
      <c r="K67" s="221"/>
      <c r="L67" s="221"/>
      <c r="M67" s="221"/>
      <c r="N67" s="221"/>
      <c r="O67" s="221"/>
      <c r="P67" s="221"/>
      <c r="Q67" s="221"/>
      <c r="R67" s="221"/>
      <c r="S67" s="221"/>
      <c r="T67" s="221"/>
      <c r="U67" s="221"/>
    </row>
    <row r="68" spans="1:21" x14ac:dyDescent="0.2">
      <c r="A68" s="169" t="s">
        <v>1</v>
      </c>
      <c r="B68" s="221"/>
      <c r="C68" s="221"/>
      <c r="D68" s="221"/>
      <c r="E68" s="221"/>
      <c r="F68" s="221"/>
      <c r="G68" s="221"/>
      <c r="H68" s="221"/>
      <c r="I68" s="221"/>
      <c r="J68" s="221"/>
      <c r="K68" s="221"/>
      <c r="L68" s="221"/>
      <c r="M68" s="221"/>
      <c r="N68" s="221"/>
      <c r="O68" s="221"/>
      <c r="P68" s="221"/>
      <c r="Q68" s="221"/>
      <c r="R68" s="221"/>
      <c r="S68" s="221"/>
      <c r="T68" s="221"/>
      <c r="U68" s="221"/>
    </row>
    <row r="69" spans="1:21" x14ac:dyDescent="0.2">
      <c r="A69" s="169" t="s">
        <v>4</v>
      </c>
      <c r="B69" s="221"/>
      <c r="C69" s="221"/>
      <c r="D69" s="221"/>
      <c r="E69" s="221"/>
      <c r="F69" s="221"/>
      <c r="G69" s="221"/>
      <c r="H69" s="221"/>
      <c r="I69" s="221"/>
      <c r="J69" s="221"/>
      <c r="K69" s="221"/>
      <c r="L69" s="221"/>
      <c r="M69" s="221"/>
      <c r="N69" s="221"/>
      <c r="O69" s="221"/>
      <c r="P69" s="221"/>
      <c r="Q69" s="221"/>
      <c r="R69" s="221"/>
      <c r="S69" s="221"/>
      <c r="T69" s="221"/>
      <c r="U69" s="221"/>
    </row>
    <row r="70" spans="1:21" x14ac:dyDescent="0.2">
      <c r="A70" s="169" t="s">
        <v>5</v>
      </c>
      <c r="B70" s="221"/>
      <c r="C70" s="221"/>
      <c r="D70" s="221"/>
      <c r="E70" s="221"/>
      <c r="F70" s="221"/>
      <c r="G70" s="221"/>
      <c r="H70" s="221"/>
      <c r="I70" s="221"/>
      <c r="J70" s="221"/>
      <c r="K70" s="221"/>
      <c r="L70" s="221"/>
      <c r="M70" s="221"/>
      <c r="N70" s="221"/>
      <c r="O70" s="221"/>
      <c r="P70" s="221"/>
      <c r="Q70" s="221"/>
      <c r="R70" s="221"/>
      <c r="S70" s="221"/>
      <c r="T70" s="221"/>
      <c r="U70" s="221"/>
    </row>
    <row r="71" spans="1:21" x14ac:dyDescent="0.2">
      <c r="A71" s="169" t="s">
        <v>6</v>
      </c>
      <c r="B71" s="221"/>
      <c r="C71" s="221"/>
      <c r="D71" s="221"/>
      <c r="E71" s="221"/>
      <c r="F71" s="221"/>
      <c r="G71" s="221"/>
      <c r="H71" s="221"/>
      <c r="I71" s="221"/>
      <c r="J71" s="221"/>
      <c r="K71" s="221"/>
      <c r="L71" s="221"/>
      <c r="M71" s="221"/>
      <c r="N71" s="221"/>
      <c r="O71" s="221"/>
      <c r="P71" s="221"/>
      <c r="Q71" s="221"/>
      <c r="R71" s="221"/>
      <c r="S71" s="221"/>
      <c r="T71" s="221"/>
      <c r="U71" s="221"/>
    </row>
    <row r="72" spans="1:21" x14ac:dyDescent="0.2">
      <c r="A72" s="169" t="s">
        <v>7</v>
      </c>
      <c r="B72" s="221"/>
      <c r="C72" s="221"/>
      <c r="D72" s="221"/>
      <c r="E72" s="221"/>
      <c r="F72" s="221"/>
      <c r="G72" s="221"/>
      <c r="H72" s="221"/>
      <c r="I72" s="221"/>
      <c r="J72" s="221"/>
      <c r="K72" s="221"/>
      <c r="L72" s="221"/>
      <c r="M72" s="221"/>
      <c r="N72" s="221"/>
      <c r="O72" s="221"/>
      <c r="P72" s="221"/>
      <c r="Q72" s="221"/>
      <c r="R72" s="221"/>
      <c r="S72" s="221"/>
      <c r="T72" s="221"/>
      <c r="U72" s="221"/>
    </row>
    <row r="73" spans="1:21" x14ac:dyDescent="0.2">
      <c r="A73" s="169" t="s">
        <v>9</v>
      </c>
      <c r="B73" s="221"/>
      <c r="C73" s="221"/>
      <c r="D73" s="221"/>
      <c r="E73" s="221"/>
      <c r="F73" s="221"/>
      <c r="G73" s="221"/>
      <c r="H73" s="221"/>
      <c r="I73" s="221"/>
      <c r="J73" s="221"/>
      <c r="K73" s="221"/>
      <c r="L73" s="221"/>
      <c r="M73" s="221"/>
      <c r="N73" s="221"/>
      <c r="O73" s="221"/>
      <c r="P73" s="221"/>
      <c r="Q73" s="221"/>
      <c r="R73" s="221"/>
      <c r="S73" s="221"/>
      <c r="T73" s="221"/>
      <c r="U73" s="221"/>
    </row>
    <row r="74" spans="1:21" x14ac:dyDescent="0.2">
      <c r="A74" s="169" t="s">
        <v>12</v>
      </c>
      <c r="B74" s="221"/>
      <c r="C74" s="221"/>
      <c r="D74" s="221"/>
      <c r="E74" s="221"/>
      <c r="F74" s="221"/>
      <c r="G74" s="221"/>
      <c r="H74" s="221"/>
      <c r="I74" s="221"/>
      <c r="J74" s="221"/>
      <c r="K74" s="221"/>
      <c r="L74" s="221"/>
      <c r="M74" s="221"/>
      <c r="N74" s="221"/>
      <c r="O74" s="221"/>
      <c r="P74" s="221"/>
      <c r="Q74" s="221"/>
      <c r="R74" s="221"/>
      <c r="S74" s="221"/>
      <c r="T74" s="221"/>
      <c r="U74" s="221"/>
    </row>
    <row r="75" spans="1:21" x14ac:dyDescent="0.2">
      <c r="A75" s="169" t="s">
        <v>15</v>
      </c>
      <c r="B75" s="221"/>
      <c r="C75" s="221"/>
      <c r="D75" s="221"/>
      <c r="E75" s="221"/>
      <c r="F75" s="221"/>
      <c r="G75" s="221"/>
      <c r="H75" s="221"/>
      <c r="I75" s="221"/>
      <c r="J75" s="221"/>
      <c r="K75" s="221"/>
      <c r="L75" s="221"/>
      <c r="M75" s="221"/>
      <c r="N75" s="221"/>
      <c r="O75" s="221"/>
      <c r="P75" s="221"/>
      <c r="Q75" s="221"/>
      <c r="R75" s="221"/>
      <c r="S75" s="221"/>
      <c r="T75" s="221"/>
      <c r="U75" s="221"/>
    </row>
    <row r="76" spans="1:21" x14ac:dyDescent="0.2">
      <c r="A76" s="169" t="s">
        <v>18</v>
      </c>
      <c r="B76" s="221"/>
      <c r="C76" s="221"/>
      <c r="D76" s="221"/>
      <c r="E76" s="221"/>
      <c r="F76" s="221"/>
      <c r="G76" s="221"/>
      <c r="H76" s="221"/>
      <c r="I76" s="221"/>
      <c r="J76" s="221"/>
      <c r="K76" s="221"/>
      <c r="L76" s="221"/>
      <c r="M76" s="221"/>
      <c r="N76" s="221"/>
      <c r="O76" s="221"/>
      <c r="P76" s="221"/>
      <c r="Q76" s="221"/>
      <c r="R76" s="221"/>
      <c r="S76" s="221"/>
      <c r="T76" s="221"/>
      <c r="U76" s="221"/>
    </row>
    <row r="77" spans="1:21" x14ac:dyDescent="0.2">
      <c r="A77" s="169" t="s">
        <v>20</v>
      </c>
      <c r="B77" s="221"/>
      <c r="C77" s="221"/>
      <c r="D77" s="221"/>
      <c r="E77" s="221"/>
      <c r="F77" s="221"/>
      <c r="G77" s="221"/>
      <c r="H77" s="221"/>
      <c r="I77" s="221"/>
      <c r="J77" s="221"/>
      <c r="K77" s="221"/>
      <c r="L77" s="221"/>
      <c r="M77" s="221"/>
      <c r="N77" s="221"/>
      <c r="O77" s="221"/>
      <c r="P77" s="221"/>
      <c r="Q77" s="221"/>
      <c r="R77" s="221"/>
      <c r="S77" s="221"/>
      <c r="T77" s="221"/>
      <c r="U77" s="221"/>
    </row>
    <row r="78" spans="1:21" x14ac:dyDescent="0.2">
      <c r="A78" s="169" t="s">
        <v>22</v>
      </c>
      <c r="B78" s="221"/>
      <c r="C78" s="221"/>
      <c r="D78" s="221"/>
      <c r="E78" s="221"/>
      <c r="F78" s="221"/>
      <c r="G78" s="221"/>
      <c r="H78" s="221"/>
      <c r="I78" s="221"/>
      <c r="J78" s="221"/>
      <c r="K78" s="221"/>
      <c r="L78" s="221"/>
      <c r="M78" s="221"/>
      <c r="N78" s="221"/>
      <c r="O78" s="221"/>
      <c r="P78" s="221"/>
      <c r="Q78" s="221"/>
      <c r="R78" s="221"/>
      <c r="S78" s="221"/>
      <c r="T78" s="221"/>
      <c r="U78" s="221"/>
    </row>
    <row r="79" spans="1:21" x14ac:dyDescent="0.2">
      <c r="A79" s="169" t="s">
        <v>24</v>
      </c>
      <c r="B79" s="221"/>
      <c r="C79" s="221"/>
      <c r="D79" s="221"/>
      <c r="E79" s="221"/>
      <c r="F79" s="221"/>
      <c r="G79" s="221"/>
      <c r="H79" s="221"/>
      <c r="I79" s="221"/>
      <c r="J79" s="221"/>
      <c r="K79" s="221"/>
      <c r="L79" s="221"/>
      <c r="M79" s="221"/>
      <c r="N79" s="221"/>
      <c r="O79" s="221"/>
      <c r="P79" s="221"/>
      <c r="Q79" s="221"/>
      <c r="R79" s="221"/>
      <c r="S79" s="221"/>
      <c r="T79" s="221"/>
      <c r="U79" s="221"/>
    </row>
    <row r="80" spans="1:21" x14ac:dyDescent="0.2">
      <c r="A80" s="169" t="s">
        <v>25</v>
      </c>
      <c r="B80" s="221"/>
      <c r="C80" s="221"/>
      <c r="D80" s="221"/>
      <c r="E80" s="221"/>
      <c r="F80" s="221"/>
      <c r="G80" s="221"/>
      <c r="H80" s="221"/>
      <c r="I80" s="221"/>
      <c r="J80" s="221"/>
      <c r="K80" s="221"/>
      <c r="L80" s="221"/>
      <c r="M80" s="221"/>
      <c r="N80" s="221"/>
      <c r="O80" s="221"/>
      <c r="P80" s="221"/>
      <c r="Q80" s="221"/>
      <c r="R80" s="221"/>
      <c r="S80" s="221"/>
      <c r="T80" s="221"/>
      <c r="U80" s="221"/>
    </row>
    <row r="81" spans="1:21" x14ac:dyDescent="0.2">
      <c r="A81" s="169" t="s">
        <v>26</v>
      </c>
      <c r="B81" s="221"/>
      <c r="C81" s="221"/>
      <c r="D81" s="221"/>
      <c r="E81" s="221"/>
      <c r="F81" s="221"/>
      <c r="G81" s="221"/>
      <c r="H81" s="221"/>
      <c r="I81" s="221"/>
      <c r="J81" s="221"/>
      <c r="K81" s="221"/>
      <c r="L81" s="221"/>
      <c r="M81" s="221"/>
      <c r="N81" s="221"/>
      <c r="O81" s="221"/>
      <c r="P81" s="221"/>
      <c r="Q81" s="221"/>
      <c r="R81" s="221"/>
      <c r="S81" s="221"/>
      <c r="T81" s="221"/>
      <c r="U81" s="221"/>
    </row>
    <row r="82" spans="1:21" x14ac:dyDescent="0.2">
      <c r="A82" s="169" t="s">
        <v>103</v>
      </c>
      <c r="B82" s="221"/>
      <c r="C82" s="221"/>
      <c r="D82" s="221"/>
      <c r="E82" s="221"/>
      <c r="F82" s="221"/>
      <c r="G82" s="221"/>
      <c r="H82" s="221"/>
      <c r="I82" s="221"/>
      <c r="J82" s="221"/>
      <c r="K82" s="221"/>
      <c r="L82" s="221"/>
      <c r="M82" s="221"/>
      <c r="N82" s="221"/>
      <c r="O82" s="221"/>
      <c r="P82" s="221"/>
      <c r="Q82" s="221"/>
      <c r="R82" s="221"/>
      <c r="S82" s="221"/>
      <c r="T82" s="221"/>
      <c r="U82" s="221"/>
    </row>
    <row r="83" spans="1:21" x14ac:dyDescent="0.2">
      <c r="A83" s="169" t="s">
        <v>104</v>
      </c>
      <c r="B83" s="221"/>
      <c r="C83" s="221"/>
      <c r="D83" s="221"/>
      <c r="E83" s="221"/>
      <c r="F83" s="221"/>
      <c r="G83" s="221"/>
      <c r="H83" s="221"/>
      <c r="I83" s="221"/>
      <c r="J83" s="221"/>
      <c r="K83" s="221"/>
      <c r="L83" s="221"/>
      <c r="M83" s="221"/>
      <c r="N83" s="221"/>
      <c r="O83" s="221"/>
      <c r="P83" s="221"/>
      <c r="Q83" s="221"/>
      <c r="R83" s="221"/>
      <c r="S83" s="221"/>
      <c r="T83" s="221"/>
      <c r="U83" s="221"/>
    </row>
    <row r="84" spans="1:21" x14ac:dyDescent="0.2">
      <c r="A84" s="221"/>
      <c r="B84" s="221"/>
      <c r="C84" s="221"/>
      <c r="D84" s="221"/>
      <c r="E84" s="221"/>
      <c r="F84" s="221"/>
      <c r="G84" s="221"/>
      <c r="H84" s="221"/>
      <c r="I84" s="221"/>
      <c r="J84" s="221"/>
      <c r="K84" s="221"/>
      <c r="L84" s="221"/>
      <c r="M84" s="221"/>
      <c r="N84" s="221"/>
      <c r="O84" s="221"/>
      <c r="P84" s="221"/>
      <c r="Q84" s="221"/>
      <c r="R84" s="221"/>
      <c r="S84" s="221"/>
      <c r="T84" s="221"/>
      <c r="U84" s="221"/>
    </row>
    <row r="85" spans="1:21" x14ac:dyDescent="0.2">
      <c r="A85" s="221"/>
      <c r="B85" s="221"/>
      <c r="C85" s="221"/>
      <c r="D85" s="221"/>
      <c r="E85" s="221"/>
      <c r="F85" s="221"/>
      <c r="G85" s="221"/>
      <c r="H85" s="221"/>
      <c r="I85" s="221"/>
      <c r="J85" s="221"/>
      <c r="K85" s="221"/>
      <c r="L85" s="221"/>
      <c r="M85" s="221"/>
      <c r="N85" s="221"/>
      <c r="O85" s="221"/>
      <c r="P85" s="221"/>
      <c r="Q85" s="221"/>
      <c r="R85" s="221"/>
      <c r="S85" s="221"/>
      <c r="T85" s="221"/>
      <c r="U85" s="221"/>
    </row>
    <row r="86" spans="1:21" x14ac:dyDescent="0.2">
      <c r="A86" s="221"/>
      <c r="B86" s="221"/>
      <c r="C86" s="221"/>
      <c r="D86" s="221"/>
      <c r="E86" s="221"/>
      <c r="F86" s="221"/>
      <c r="G86" s="221"/>
      <c r="H86" s="221"/>
      <c r="I86" s="221"/>
      <c r="J86" s="221"/>
      <c r="K86" s="221"/>
      <c r="L86" s="221"/>
      <c r="M86" s="221"/>
      <c r="N86" s="221"/>
      <c r="O86" s="221"/>
      <c r="P86" s="221"/>
      <c r="Q86" s="221"/>
      <c r="R86" s="221"/>
      <c r="S86" s="221"/>
      <c r="T86" s="221"/>
      <c r="U86" s="221"/>
    </row>
    <row r="87" spans="1:21" x14ac:dyDescent="0.2">
      <c r="A87" s="221"/>
      <c r="B87" s="221"/>
      <c r="C87" s="221"/>
      <c r="D87" s="221"/>
      <c r="E87" s="221"/>
      <c r="F87" s="221"/>
      <c r="G87" s="221"/>
      <c r="H87" s="221"/>
      <c r="I87" s="221"/>
      <c r="J87" s="221"/>
      <c r="K87" s="221"/>
      <c r="L87" s="221"/>
      <c r="M87" s="221"/>
      <c r="N87" s="221"/>
      <c r="O87" s="221"/>
      <c r="P87" s="221"/>
      <c r="Q87" s="221"/>
      <c r="R87" s="221"/>
      <c r="S87" s="221"/>
      <c r="T87" s="221"/>
      <c r="U87" s="221"/>
    </row>
    <row r="88" spans="1:21" x14ac:dyDescent="0.2">
      <c r="A88" s="221"/>
      <c r="B88" s="221"/>
      <c r="C88" s="221"/>
      <c r="D88" s="221"/>
      <c r="E88" s="221"/>
      <c r="F88" s="221"/>
      <c r="G88" s="221"/>
      <c r="H88" s="221"/>
      <c r="I88" s="221"/>
      <c r="J88" s="221"/>
      <c r="K88" s="221"/>
      <c r="L88" s="221"/>
      <c r="M88" s="221"/>
      <c r="N88" s="221"/>
      <c r="O88" s="221"/>
      <c r="P88" s="221"/>
      <c r="Q88" s="221"/>
      <c r="R88" s="221"/>
      <c r="S88" s="221"/>
      <c r="T88" s="221"/>
      <c r="U88" s="221"/>
    </row>
    <row r="89" spans="1:21" x14ac:dyDescent="0.2">
      <c r="A89" s="221"/>
      <c r="B89" s="221"/>
      <c r="C89" s="221"/>
      <c r="D89" s="221"/>
      <c r="E89" s="221"/>
      <c r="F89" s="221"/>
      <c r="G89" s="221"/>
      <c r="H89" s="221"/>
      <c r="I89" s="221"/>
      <c r="J89" s="221"/>
      <c r="K89" s="221"/>
      <c r="L89" s="221"/>
      <c r="M89" s="221"/>
      <c r="N89" s="221"/>
      <c r="O89" s="221"/>
      <c r="P89" s="221"/>
      <c r="Q89" s="221"/>
      <c r="R89" s="221"/>
      <c r="S89" s="221"/>
      <c r="T89" s="221"/>
      <c r="U89" s="221"/>
    </row>
    <row r="90" spans="1:21" x14ac:dyDescent="0.2">
      <c r="A90" s="221"/>
      <c r="B90" s="221"/>
      <c r="C90" s="221"/>
      <c r="D90" s="221"/>
      <c r="E90" s="221"/>
      <c r="F90" s="221"/>
      <c r="G90" s="221"/>
      <c r="H90" s="221"/>
      <c r="I90" s="221"/>
      <c r="J90" s="221"/>
      <c r="K90" s="221"/>
      <c r="L90" s="221"/>
      <c r="M90" s="221"/>
      <c r="N90" s="221"/>
      <c r="O90" s="221"/>
      <c r="P90" s="221"/>
      <c r="Q90" s="221"/>
      <c r="R90" s="221"/>
      <c r="S90" s="221"/>
      <c r="T90" s="221"/>
      <c r="U90" s="221"/>
    </row>
    <row r="91" spans="1:21" x14ac:dyDescent="0.2">
      <c r="A91" s="221"/>
      <c r="B91" s="221"/>
      <c r="C91" s="221"/>
      <c r="D91" s="221"/>
      <c r="E91" s="221"/>
      <c r="F91" s="221"/>
      <c r="G91" s="221"/>
      <c r="H91" s="221"/>
      <c r="I91" s="221"/>
      <c r="J91" s="221"/>
      <c r="K91" s="221"/>
      <c r="L91" s="221"/>
      <c r="M91" s="221"/>
      <c r="N91" s="221"/>
      <c r="O91" s="221"/>
      <c r="P91" s="221"/>
      <c r="Q91" s="221"/>
      <c r="R91" s="221"/>
      <c r="S91" s="221"/>
      <c r="T91" s="221"/>
      <c r="U91" s="221"/>
    </row>
  </sheetData>
  <mergeCells count="35"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  <mergeCell ref="U8:U9"/>
    <mergeCell ref="E7:K7"/>
    <mergeCell ref="A8:A9"/>
    <mergeCell ref="B8:E8"/>
    <mergeCell ref="F8:F9"/>
    <mergeCell ref="G8:G9"/>
    <mergeCell ref="H8:H9"/>
    <mergeCell ref="I8:L8"/>
    <mergeCell ref="O32:P33"/>
    <mergeCell ref="Q32:T32"/>
    <mergeCell ref="M8:M9"/>
    <mergeCell ref="N8:N9"/>
    <mergeCell ref="O8:O9"/>
    <mergeCell ref="P8:S8"/>
    <mergeCell ref="T8:T9"/>
    <mergeCell ref="A35:E35"/>
    <mergeCell ref="A32:B33"/>
    <mergeCell ref="C32:F32"/>
    <mergeCell ref="H32:I33"/>
    <mergeCell ref="J32:M32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zoomScaleNormal="100" workbookViewId="0">
      <selection activeCell="W11" sqref="W11"/>
    </sheetView>
  </sheetViews>
  <sheetFormatPr baseColWidth="10" defaultColWidth="11.5703125" defaultRowHeight="12" x14ac:dyDescent="0.2"/>
  <cols>
    <col min="1" max="1" width="6.85546875" style="110" customWidth="1"/>
    <col min="2" max="2" width="4.28515625" style="110" customWidth="1"/>
    <col min="3" max="3" width="4.140625" style="110" customWidth="1"/>
    <col min="4" max="4" width="4.5703125" style="110" customWidth="1"/>
    <col min="5" max="5" width="3.7109375" style="110" customWidth="1"/>
    <col min="6" max="7" width="6" style="110" customWidth="1"/>
    <col min="8" max="8" width="6.5703125" style="110" customWidth="1"/>
    <col min="9" max="10" width="4.28515625" style="110" customWidth="1"/>
    <col min="11" max="11" width="4.5703125" style="110" customWidth="1"/>
    <col min="12" max="12" width="4.140625" style="110" customWidth="1"/>
    <col min="13" max="13" width="5.42578125" style="110" customWidth="1"/>
    <col min="14" max="14" width="6" style="110" customWidth="1"/>
    <col min="15" max="15" width="6.42578125" style="110" customWidth="1"/>
    <col min="16" max="17" width="4.28515625" style="110" customWidth="1"/>
    <col min="18" max="18" width="4.5703125" style="110" customWidth="1"/>
    <col min="19" max="19" width="4" style="110" customWidth="1"/>
    <col min="20" max="21" width="6" style="110" customWidth="1"/>
    <col min="22" max="16384" width="11.5703125" style="110"/>
  </cols>
  <sheetData>
    <row r="1" spans="1:21" ht="21.75" customHeight="1" x14ac:dyDescent="0.2">
      <c r="A1" s="107" t="s">
        <v>31</v>
      </c>
      <c r="B1" s="107"/>
      <c r="C1" s="107"/>
      <c r="D1" s="107"/>
      <c r="E1" s="107"/>
      <c r="F1" s="107"/>
      <c r="G1" s="107"/>
      <c r="H1" s="107"/>
      <c r="I1" s="107"/>
      <c r="J1" s="107"/>
      <c r="K1" s="108"/>
      <c r="L1" s="109"/>
      <c r="M1" s="109"/>
      <c r="N1" s="109"/>
      <c r="O1" s="109"/>
      <c r="P1" s="109"/>
      <c r="Q1" s="109"/>
      <c r="R1" s="109"/>
      <c r="S1" s="109"/>
      <c r="T1" s="109"/>
      <c r="U1" s="109"/>
    </row>
    <row r="2" spans="1:21" ht="15.75" customHeight="1" x14ac:dyDescent="0.2">
      <c r="A2" s="237" t="s">
        <v>36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  <c r="Q2" s="237"/>
      <c r="R2" s="237"/>
      <c r="S2" s="237"/>
      <c r="T2" s="237"/>
      <c r="U2" s="237"/>
    </row>
    <row r="3" spans="1:21" ht="7.5" customHeight="1" x14ac:dyDescent="0.2">
      <c r="A3" s="111"/>
      <c r="B3" s="111"/>
      <c r="C3" s="111"/>
      <c r="D3" s="111"/>
      <c r="E3" s="111"/>
      <c r="F3" s="111"/>
      <c r="G3" s="111"/>
      <c r="H3" s="111"/>
      <c r="I3" s="111"/>
      <c r="J3" s="111"/>
      <c r="K3" s="109"/>
      <c r="L3" s="109"/>
      <c r="M3" s="109"/>
      <c r="N3" s="109"/>
      <c r="O3" s="109"/>
      <c r="P3" s="109"/>
      <c r="Q3" s="109"/>
      <c r="R3" s="109"/>
      <c r="S3" s="109"/>
      <c r="T3" s="109"/>
      <c r="U3" s="109"/>
    </row>
    <row r="4" spans="1:21" ht="12.75" customHeight="1" x14ac:dyDescent="0.2">
      <c r="A4" s="235" t="s">
        <v>50</v>
      </c>
      <c r="B4" s="235"/>
      <c r="C4" s="235"/>
      <c r="D4" s="111"/>
      <c r="E4" s="239" t="s">
        <v>56</v>
      </c>
      <c r="F4" s="239"/>
      <c r="G4" s="239"/>
      <c r="H4" s="239"/>
      <c r="I4" s="112"/>
      <c r="J4" s="112"/>
      <c r="K4" s="113"/>
      <c r="L4" s="109"/>
      <c r="M4" s="109"/>
      <c r="N4" s="109"/>
      <c r="O4" s="113"/>
      <c r="P4" s="113"/>
      <c r="Q4" s="113"/>
      <c r="R4" s="113"/>
      <c r="S4" s="113"/>
      <c r="T4" s="113"/>
      <c r="U4" s="113"/>
    </row>
    <row r="5" spans="1:21" ht="12.75" customHeight="1" x14ac:dyDescent="0.2">
      <c r="A5" s="229" t="s">
        <v>52</v>
      </c>
      <c r="B5" s="229"/>
      <c r="C5" s="229"/>
      <c r="D5" s="239" t="str">
        <f>'G-1'!D5:H5</f>
        <v>CALLE 96 X CARRERA 46</v>
      </c>
      <c r="E5" s="239"/>
      <c r="F5" s="239"/>
      <c r="G5" s="239"/>
      <c r="H5" s="239"/>
      <c r="I5" s="229" t="s">
        <v>49</v>
      </c>
      <c r="J5" s="229"/>
      <c r="K5" s="229"/>
      <c r="L5" s="238">
        <f>'G-1'!L5:N5</f>
        <v>0</v>
      </c>
      <c r="M5" s="238"/>
      <c r="N5" s="238"/>
      <c r="O5" s="109"/>
      <c r="P5" s="229" t="s">
        <v>53</v>
      </c>
      <c r="Q5" s="229"/>
      <c r="R5" s="229"/>
      <c r="S5" s="238" t="s">
        <v>112</v>
      </c>
      <c r="T5" s="238"/>
      <c r="U5" s="238"/>
    </row>
    <row r="6" spans="1:21" ht="12.75" customHeight="1" x14ac:dyDescent="0.2">
      <c r="A6" s="229" t="s">
        <v>51</v>
      </c>
      <c r="B6" s="229"/>
      <c r="C6" s="229"/>
      <c r="D6" s="236" t="s">
        <v>140</v>
      </c>
      <c r="E6" s="236"/>
      <c r="F6" s="236"/>
      <c r="G6" s="236"/>
      <c r="H6" s="236"/>
      <c r="I6" s="229" t="s">
        <v>55</v>
      </c>
      <c r="J6" s="229"/>
      <c r="K6" s="229"/>
      <c r="L6" s="240">
        <v>1</v>
      </c>
      <c r="M6" s="240"/>
      <c r="N6" s="240"/>
      <c r="O6" s="114"/>
      <c r="P6" s="229" t="s">
        <v>54</v>
      </c>
      <c r="Q6" s="229"/>
      <c r="R6" s="229"/>
      <c r="S6" s="234">
        <f>'G-1'!S6:U6</f>
        <v>42465</v>
      </c>
      <c r="T6" s="234"/>
      <c r="U6" s="234"/>
    </row>
    <row r="7" spans="1:21" ht="11.25" customHeight="1" x14ac:dyDescent="0.2">
      <c r="A7" s="115"/>
      <c r="B7" s="108"/>
      <c r="C7" s="108"/>
      <c r="D7" s="108"/>
      <c r="E7" s="233"/>
      <c r="F7" s="233"/>
      <c r="G7" s="233"/>
      <c r="H7" s="233"/>
      <c r="I7" s="233"/>
      <c r="J7" s="233"/>
      <c r="K7" s="233"/>
      <c r="L7" s="109"/>
      <c r="M7" s="109"/>
      <c r="N7" s="116"/>
      <c r="O7" s="109"/>
      <c r="P7" s="109"/>
      <c r="Q7" s="109"/>
      <c r="R7" s="109"/>
      <c r="S7" s="109"/>
      <c r="T7" s="109"/>
      <c r="U7" s="109"/>
    </row>
    <row r="8" spans="1:21" ht="12.75" customHeight="1" x14ac:dyDescent="0.2">
      <c r="A8" s="226" t="s">
        <v>34</v>
      </c>
      <c r="B8" s="230" t="s">
        <v>32</v>
      </c>
      <c r="C8" s="231"/>
      <c r="D8" s="231"/>
      <c r="E8" s="232"/>
      <c r="F8" s="226" t="s">
        <v>33</v>
      </c>
      <c r="G8" s="226" t="s">
        <v>35</v>
      </c>
      <c r="H8" s="226" t="s">
        <v>34</v>
      </c>
      <c r="I8" s="230" t="s">
        <v>32</v>
      </c>
      <c r="J8" s="231"/>
      <c r="K8" s="231"/>
      <c r="L8" s="232"/>
      <c r="M8" s="226" t="s">
        <v>33</v>
      </c>
      <c r="N8" s="226" t="s">
        <v>35</v>
      </c>
      <c r="O8" s="226" t="s">
        <v>34</v>
      </c>
      <c r="P8" s="230" t="s">
        <v>32</v>
      </c>
      <c r="Q8" s="231"/>
      <c r="R8" s="231"/>
      <c r="S8" s="232"/>
      <c r="T8" s="226" t="s">
        <v>33</v>
      </c>
      <c r="U8" s="226" t="s">
        <v>35</v>
      </c>
    </row>
    <row r="9" spans="1:21" ht="12" customHeight="1" thickBot="1" x14ac:dyDescent="0.25">
      <c r="A9" s="228"/>
      <c r="B9" s="117" t="s">
        <v>48</v>
      </c>
      <c r="C9" s="117" t="s">
        <v>0</v>
      </c>
      <c r="D9" s="117" t="s">
        <v>2</v>
      </c>
      <c r="E9" s="118" t="s">
        <v>3</v>
      </c>
      <c r="F9" s="228"/>
      <c r="G9" s="228"/>
      <c r="H9" s="228"/>
      <c r="I9" s="119" t="s">
        <v>48</v>
      </c>
      <c r="J9" s="119" t="s">
        <v>0</v>
      </c>
      <c r="K9" s="117" t="s">
        <v>2</v>
      </c>
      <c r="L9" s="118" t="s">
        <v>3</v>
      </c>
      <c r="M9" s="228"/>
      <c r="N9" s="228"/>
      <c r="O9" s="228"/>
      <c r="P9" s="119" t="s">
        <v>48</v>
      </c>
      <c r="Q9" s="119" t="s">
        <v>0</v>
      </c>
      <c r="R9" s="117" t="s">
        <v>2</v>
      </c>
      <c r="S9" s="118" t="s">
        <v>3</v>
      </c>
      <c r="T9" s="228"/>
      <c r="U9" s="227"/>
    </row>
    <row r="10" spans="1:21" ht="24" customHeight="1" x14ac:dyDescent="0.2">
      <c r="A10" s="120" t="s">
        <v>125</v>
      </c>
      <c r="B10" s="121">
        <v>4</v>
      </c>
      <c r="C10" s="121">
        <v>13</v>
      </c>
      <c r="D10" s="121">
        <v>3</v>
      </c>
      <c r="E10" s="121">
        <v>3</v>
      </c>
      <c r="F10" s="122">
        <f t="shared" ref="F10:F31" si="0">B10*0.5+C10*1+D10*2+E10*2.5</f>
        <v>28.5</v>
      </c>
      <c r="G10" s="123"/>
      <c r="H10" s="124" t="s">
        <v>99</v>
      </c>
      <c r="I10" s="121">
        <v>28</v>
      </c>
      <c r="J10" s="121">
        <v>175</v>
      </c>
      <c r="K10" s="121">
        <v>7</v>
      </c>
      <c r="L10" s="121">
        <v>12</v>
      </c>
      <c r="M10" s="122">
        <f t="shared" ref="M10:M31" si="1">I10*0.5+J10*1+K10*2+L10*2.5</f>
        <v>233</v>
      </c>
      <c r="N10" s="123">
        <f>F29+F30+F31+M10</f>
        <v>965.5</v>
      </c>
      <c r="O10" s="124" t="s">
        <v>130</v>
      </c>
      <c r="P10" s="121">
        <v>44</v>
      </c>
      <c r="Q10" s="121">
        <v>243</v>
      </c>
      <c r="R10" s="121">
        <v>9</v>
      </c>
      <c r="S10" s="121">
        <v>4</v>
      </c>
      <c r="T10" s="122">
        <f t="shared" ref="T10:T31" si="2">P10*0.5+Q10*1+R10*2+S10*2.5</f>
        <v>293</v>
      </c>
      <c r="U10" s="125"/>
    </row>
    <row r="11" spans="1:21" ht="24" customHeight="1" x14ac:dyDescent="0.2">
      <c r="A11" s="126" t="s">
        <v>126</v>
      </c>
      <c r="B11" s="127">
        <v>9</v>
      </c>
      <c r="C11" s="127">
        <v>23</v>
      </c>
      <c r="D11" s="127">
        <v>0</v>
      </c>
      <c r="E11" s="127">
        <v>3</v>
      </c>
      <c r="F11" s="128">
        <f t="shared" si="0"/>
        <v>35</v>
      </c>
      <c r="G11" s="129"/>
      <c r="H11" s="130" t="s">
        <v>100</v>
      </c>
      <c r="I11" s="127">
        <v>30</v>
      </c>
      <c r="J11" s="127">
        <v>192</v>
      </c>
      <c r="K11" s="127">
        <v>10</v>
      </c>
      <c r="L11" s="127">
        <v>9</v>
      </c>
      <c r="M11" s="128">
        <f t="shared" si="1"/>
        <v>249.5</v>
      </c>
      <c r="N11" s="129">
        <f>M11+M10+F31+F30</f>
        <v>963</v>
      </c>
      <c r="O11" s="130" t="s">
        <v>129</v>
      </c>
      <c r="P11" s="127">
        <v>41</v>
      </c>
      <c r="Q11" s="131">
        <v>226</v>
      </c>
      <c r="R11" s="131">
        <v>13</v>
      </c>
      <c r="S11" s="127">
        <v>6</v>
      </c>
      <c r="T11" s="128">
        <f t="shared" si="2"/>
        <v>287.5</v>
      </c>
      <c r="U11" s="132"/>
    </row>
    <row r="12" spans="1:21" ht="24" customHeight="1" x14ac:dyDescent="0.2">
      <c r="A12" s="133" t="s">
        <v>127</v>
      </c>
      <c r="B12" s="127">
        <v>14</v>
      </c>
      <c r="C12" s="127">
        <v>22</v>
      </c>
      <c r="D12" s="127">
        <v>9</v>
      </c>
      <c r="E12" s="127">
        <v>4</v>
      </c>
      <c r="F12" s="128">
        <f t="shared" si="0"/>
        <v>57</v>
      </c>
      <c r="G12" s="129"/>
      <c r="H12" s="134" t="s">
        <v>27</v>
      </c>
      <c r="I12" s="127">
        <v>33</v>
      </c>
      <c r="J12" s="127">
        <v>189</v>
      </c>
      <c r="K12" s="127">
        <v>8</v>
      </c>
      <c r="L12" s="127">
        <v>11</v>
      </c>
      <c r="M12" s="128">
        <f t="shared" si="1"/>
        <v>249</v>
      </c>
      <c r="N12" s="129">
        <f>M12+M11+M10+F31</f>
        <v>936</v>
      </c>
      <c r="O12" s="134" t="s">
        <v>29</v>
      </c>
      <c r="P12" s="127">
        <v>39</v>
      </c>
      <c r="Q12" s="131">
        <v>250</v>
      </c>
      <c r="R12" s="131">
        <v>12</v>
      </c>
      <c r="S12" s="127">
        <v>5</v>
      </c>
      <c r="T12" s="128">
        <f t="shared" si="2"/>
        <v>306</v>
      </c>
      <c r="U12" s="132"/>
    </row>
    <row r="13" spans="1:21" ht="24" customHeight="1" x14ac:dyDescent="0.2">
      <c r="A13" s="126" t="s">
        <v>128</v>
      </c>
      <c r="B13" s="131">
        <v>14</v>
      </c>
      <c r="C13" s="131">
        <v>39</v>
      </c>
      <c r="D13" s="131">
        <v>2</v>
      </c>
      <c r="E13" s="131">
        <v>2</v>
      </c>
      <c r="F13" s="128">
        <f t="shared" si="0"/>
        <v>55</v>
      </c>
      <c r="G13" s="135">
        <f>F13+F12+F11+F10</f>
        <v>175.5</v>
      </c>
      <c r="H13" s="130" t="s">
        <v>28</v>
      </c>
      <c r="I13" s="131">
        <v>40</v>
      </c>
      <c r="J13" s="131">
        <v>212</v>
      </c>
      <c r="K13" s="131">
        <v>10</v>
      </c>
      <c r="L13" s="131">
        <v>15</v>
      </c>
      <c r="M13" s="128">
        <f t="shared" si="1"/>
        <v>289.5</v>
      </c>
      <c r="N13" s="135">
        <f>M13+M12+M11+M10</f>
        <v>1021</v>
      </c>
      <c r="O13" s="134" t="s">
        <v>30</v>
      </c>
      <c r="P13" s="131">
        <v>48</v>
      </c>
      <c r="Q13" s="131">
        <v>264</v>
      </c>
      <c r="R13" s="131">
        <v>10</v>
      </c>
      <c r="S13" s="131">
        <v>8</v>
      </c>
      <c r="T13" s="128">
        <f t="shared" si="2"/>
        <v>328</v>
      </c>
      <c r="U13" s="136">
        <f>T13+T12+T11+T10</f>
        <v>1214.5</v>
      </c>
    </row>
    <row r="14" spans="1:21" ht="24" customHeight="1" x14ac:dyDescent="0.2">
      <c r="A14" s="126" t="s">
        <v>114</v>
      </c>
      <c r="B14" s="131">
        <v>40</v>
      </c>
      <c r="C14" s="131">
        <v>59</v>
      </c>
      <c r="D14" s="131">
        <v>12</v>
      </c>
      <c r="E14" s="131">
        <v>9</v>
      </c>
      <c r="F14" s="128">
        <f t="shared" si="0"/>
        <v>125.5</v>
      </c>
      <c r="G14" s="135">
        <f t="shared" ref="G14:G31" si="3">F14+F13+F12+F11</f>
        <v>272.5</v>
      </c>
      <c r="H14" s="130" t="s">
        <v>1</v>
      </c>
      <c r="I14" s="131">
        <v>46</v>
      </c>
      <c r="J14" s="131">
        <v>161</v>
      </c>
      <c r="K14" s="131">
        <v>9</v>
      </c>
      <c r="L14" s="131">
        <v>12</v>
      </c>
      <c r="M14" s="128">
        <f t="shared" si="1"/>
        <v>232</v>
      </c>
      <c r="N14" s="135">
        <f t="shared" ref="N14:N31" si="4">M14+M13+M12+M11</f>
        <v>1020</v>
      </c>
      <c r="O14" s="134" t="s">
        <v>8</v>
      </c>
      <c r="P14" s="131">
        <v>41</v>
      </c>
      <c r="Q14" s="131">
        <v>249</v>
      </c>
      <c r="R14" s="131">
        <v>7</v>
      </c>
      <c r="S14" s="131">
        <v>3</v>
      </c>
      <c r="T14" s="128">
        <f t="shared" si="2"/>
        <v>291</v>
      </c>
      <c r="U14" s="136">
        <f t="shared" ref="U14:U31" si="5">T14+T13+T12+T11</f>
        <v>1212.5</v>
      </c>
    </row>
    <row r="15" spans="1:21" ht="24" customHeight="1" x14ac:dyDescent="0.2">
      <c r="A15" s="126" t="s">
        <v>115</v>
      </c>
      <c r="B15" s="131">
        <v>41</v>
      </c>
      <c r="C15" s="131">
        <v>121</v>
      </c>
      <c r="D15" s="131">
        <v>16</v>
      </c>
      <c r="E15" s="131">
        <v>3</v>
      </c>
      <c r="F15" s="128">
        <f t="shared" si="0"/>
        <v>181</v>
      </c>
      <c r="G15" s="135">
        <f t="shared" si="3"/>
        <v>418.5</v>
      </c>
      <c r="H15" s="130" t="s">
        <v>4</v>
      </c>
      <c r="I15" s="131">
        <v>38</v>
      </c>
      <c r="J15" s="131">
        <v>147</v>
      </c>
      <c r="K15" s="131">
        <v>9</v>
      </c>
      <c r="L15" s="131">
        <v>5</v>
      </c>
      <c r="M15" s="128">
        <f t="shared" si="1"/>
        <v>196.5</v>
      </c>
      <c r="N15" s="135">
        <f t="shared" si="4"/>
        <v>967</v>
      </c>
      <c r="O15" s="130" t="s">
        <v>10</v>
      </c>
      <c r="P15" s="131">
        <v>62</v>
      </c>
      <c r="Q15" s="131">
        <v>205</v>
      </c>
      <c r="R15" s="131">
        <v>9</v>
      </c>
      <c r="S15" s="131">
        <v>1</v>
      </c>
      <c r="T15" s="128">
        <f t="shared" si="2"/>
        <v>256.5</v>
      </c>
      <c r="U15" s="136">
        <f t="shared" si="5"/>
        <v>1181.5</v>
      </c>
    </row>
    <row r="16" spans="1:21" ht="24" customHeight="1" x14ac:dyDescent="0.2">
      <c r="A16" s="126" t="s">
        <v>95</v>
      </c>
      <c r="B16" s="131">
        <v>77</v>
      </c>
      <c r="C16" s="131">
        <v>233</v>
      </c>
      <c r="D16" s="131">
        <v>11</v>
      </c>
      <c r="E16" s="131">
        <v>5</v>
      </c>
      <c r="F16" s="128">
        <f t="shared" si="0"/>
        <v>306</v>
      </c>
      <c r="G16" s="135">
        <f t="shared" si="3"/>
        <v>667.5</v>
      </c>
      <c r="H16" s="130" t="s">
        <v>5</v>
      </c>
      <c r="I16" s="131">
        <v>27</v>
      </c>
      <c r="J16" s="131">
        <v>170</v>
      </c>
      <c r="K16" s="131">
        <v>8</v>
      </c>
      <c r="L16" s="131">
        <v>4</v>
      </c>
      <c r="M16" s="128">
        <f t="shared" si="1"/>
        <v>209.5</v>
      </c>
      <c r="N16" s="135">
        <f t="shared" si="4"/>
        <v>927.5</v>
      </c>
      <c r="O16" s="130" t="s">
        <v>13</v>
      </c>
      <c r="P16" s="131">
        <v>52</v>
      </c>
      <c r="Q16" s="131">
        <v>192</v>
      </c>
      <c r="R16" s="131">
        <v>11</v>
      </c>
      <c r="S16" s="131">
        <v>5</v>
      </c>
      <c r="T16" s="128">
        <f t="shared" si="2"/>
        <v>252.5</v>
      </c>
      <c r="U16" s="136">
        <f t="shared" si="5"/>
        <v>1128</v>
      </c>
    </row>
    <row r="17" spans="1:21" ht="24" customHeight="1" x14ac:dyDescent="0.2">
      <c r="A17" s="126" t="s">
        <v>96</v>
      </c>
      <c r="B17" s="131">
        <v>85</v>
      </c>
      <c r="C17" s="131">
        <v>278</v>
      </c>
      <c r="D17" s="131">
        <v>8</v>
      </c>
      <c r="E17" s="131">
        <v>6</v>
      </c>
      <c r="F17" s="128">
        <f t="shared" si="0"/>
        <v>351.5</v>
      </c>
      <c r="G17" s="135">
        <f t="shared" si="3"/>
        <v>964</v>
      </c>
      <c r="H17" s="130" t="s">
        <v>6</v>
      </c>
      <c r="I17" s="131">
        <v>33</v>
      </c>
      <c r="J17" s="131">
        <v>206</v>
      </c>
      <c r="K17" s="131">
        <v>8</v>
      </c>
      <c r="L17" s="131">
        <v>7</v>
      </c>
      <c r="M17" s="128">
        <f t="shared" si="1"/>
        <v>256</v>
      </c>
      <c r="N17" s="135">
        <f t="shared" si="4"/>
        <v>894</v>
      </c>
      <c r="O17" s="130" t="s">
        <v>16</v>
      </c>
      <c r="P17" s="131">
        <v>55</v>
      </c>
      <c r="Q17" s="131">
        <v>215</v>
      </c>
      <c r="R17" s="131">
        <v>12</v>
      </c>
      <c r="S17" s="131">
        <v>2</v>
      </c>
      <c r="T17" s="128">
        <f t="shared" si="2"/>
        <v>271.5</v>
      </c>
      <c r="U17" s="136">
        <f t="shared" si="5"/>
        <v>1071.5</v>
      </c>
    </row>
    <row r="18" spans="1:21" ht="24" customHeight="1" x14ac:dyDescent="0.2">
      <c r="A18" s="126" t="s">
        <v>97</v>
      </c>
      <c r="B18" s="131">
        <v>102</v>
      </c>
      <c r="C18" s="131">
        <v>271</v>
      </c>
      <c r="D18" s="131">
        <v>7</v>
      </c>
      <c r="E18" s="131">
        <v>4</v>
      </c>
      <c r="F18" s="128">
        <f t="shared" si="0"/>
        <v>346</v>
      </c>
      <c r="G18" s="135">
        <f t="shared" si="3"/>
        <v>1184.5</v>
      </c>
      <c r="H18" s="130" t="s">
        <v>7</v>
      </c>
      <c r="I18" s="131">
        <v>30</v>
      </c>
      <c r="J18" s="131">
        <v>231</v>
      </c>
      <c r="K18" s="131">
        <v>8</v>
      </c>
      <c r="L18" s="131">
        <v>6</v>
      </c>
      <c r="M18" s="128">
        <f t="shared" si="1"/>
        <v>277</v>
      </c>
      <c r="N18" s="135">
        <f t="shared" si="4"/>
        <v>939</v>
      </c>
      <c r="O18" s="130" t="s">
        <v>41</v>
      </c>
      <c r="P18" s="131">
        <v>47</v>
      </c>
      <c r="Q18" s="131">
        <v>225</v>
      </c>
      <c r="R18" s="131">
        <v>8</v>
      </c>
      <c r="S18" s="131">
        <v>4</v>
      </c>
      <c r="T18" s="128">
        <f t="shared" si="2"/>
        <v>274.5</v>
      </c>
      <c r="U18" s="136">
        <f t="shared" si="5"/>
        <v>1055</v>
      </c>
    </row>
    <row r="19" spans="1:21" ht="24" customHeight="1" x14ac:dyDescent="0.2">
      <c r="A19" s="126" t="s">
        <v>98</v>
      </c>
      <c r="B19" s="131">
        <v>64</v>
      </c>
      <c r="C19" s="131">
        <v>236</v>
      </c>
      <c r="D19" s="131">
        <v>14</v>
      </c>
      <c r="E19" s="131">
        <v>6</v>
      </c>
      <c r="F19" s="128">
        <f t="shared" si="0"/>
        <v>311</v>
      </c>
      <c r="G19" s="135">
        <f t="shared" si="3"/>
        <v>1314.5</v>
      </c>
      <c r="H19" s="130" t="s">
        <v>9</v>
      </c>
      <c r="I19" s="131">
        <v>25</v>
      </c>
      <c r="J19" s="131">
        <v>243</v>
      </c>
      <c r="K19" s="131">
        <v>10</v>
      </c>
      <c r="L19" s="131">
        <v>8</v>
      </c>
      <c r="M19" s="128">
        <f t="shared" si="1"/>
        <v>295.5</v>
      </c>
      <c r="N19" s="135">
        <f t="shared" si="4"/>
        <v>1038</v>
      </c>
      <c r="O19" s="130" t="s">
        <v>42</v>
      </c>
      <c r="P19" s="131">
        <v>50</v>
      </c>
      <c r="Q19" s="131">
        <v>221</v>
      </c>
      <c r="R19" s="131">
        <v>7</v>
      </c>
      <c r="S19" s="131">
        <v>3</v>
      </c>
      <c r="T19" s="128">
        <f t="shared" si="2"/>
        <v>267.5</v>
      </c>
      <c r="U19" s="136">
        <f t="shared" si="5"/>
        <v>1066</v>
      </c>
    </row>
    <row r="20" spans="1:21" ht="24" customHeight="1" x14ac:dyDescent="0.2">
      <c r="A20" s="126" t="s">
        <v>11</v>
      </c>
      <c r="B20" s="131">
        <v>75</v>
      </c>
      <c r="C20" s="131">
        <v>244</v>
      </c>
      <c r="D20" s="131">
        <v>12</v>
      </c>
      <c r="E20" s="131">
        <v>12</v>
      </c>
      <c r="F20" s="128">
        <f t="shared" si="0"/>
        <v>335.5</v>
      </c>
      <c r="G20" s="135">
        <f t="shared" si="3"/>
        <v>1344</v>
      </c>
      <c r="H20" s="130" t="s">
        <v>12</v>
      </c>
      <c r="I20" s="131">
        <v>44</v>
      </c>
      <c r="J20" s="131">
        <v>276</v>
      </c>
      <c r="K20" s="131">
        <v>9</v>
      </c>
      <c r="L20" s="131">
        <v>9</v>
      </c>
      <c r="M20" s="128">
        <f t="shared" si="1"/>
        <v>338.5</v>
      </c>
      <c r="N20" s="135">
        <f t="shared" si="4"/>
        <v>1167</v>
      </c>
      <c r="O20" s="130" t="s">
        <v>107</v>
      </c>
      <c r="P20" s="131">
        <v>40</v>
      </c>
      <c r="Q20" s="131">
        <v>246</v>
      </c>
      <c r="R20" s="131">
        <v>7</v>
      </c>
      <c r="S20" s="131">
        <v>0</v>
      </c>
      <c r="T20" s="128">
        <f t="shared" si="2"/>
        <v>280</v>
      </c>
      <c r="U20" s="136">
        <f t="shared" si="5"/>
        <v>1093.5</v>
      </c>
    </row>
    <row r="21" spans="1:21" ht="24" customHeight="1" x14ac:dyDescent="0.2">
      <c r="A21" s="126" t="s">
        <v>14</v>
      </c>
      <c r="B21" s="131">
        <v>79</v>
      </c>
      <c r="C21" s="131">
        <v>256</v>
      </c>
      <c r="D21" s="131">
        <v>10</v>
      </c>
      <c r="E21" s="131">
        <v>8</v>
      </c>
      <c r="F21" s="128">
        <f t="shared" si="0"/>
        <v>335.5</v>
      </c>
      <c r="G21" s="135">
        <f t="shared" si="3"/>
        <v>1328</v>
      </c>
      <c r="H21" s="130" t="s">
        <v>15</v>
      </c>
      <c r="I21" s="131">
        <v>34</v>
      </c>
      <c r="J21" s="131">
        <v>247</v>
      </c>
      <c r="K21" s="131">
        <v>10</v>
      </c>
      <c r="L21" s="131">
        <v>6</v>
      </c>
      <c r="M21" s="128">
        <f t="shared" si="1"/>
        <v>299</v>
      </c>
      <c r="N21" s="135">
        <f t="shared" si="4"/>
        <v>1210</v>
      </c>
      <c r="O21" s="130" t="s">
        <v>108</v>
      </c>
      <c r="P21" s="131">
        <v>24</v>
      </c>
      <c r="Q21" s="131">
        <v>174</v>
      </c>
      <c r="R21" s="131">
        <v>4</v>
      </c>
      <c r="S21" s="131">
        <v>4</v>
      </c>
      <c r="T21" s="128">
        <f t="shared" si="2"/>
        <v>204</v>
      </c>
      <c r="U21" s="136">
        <f t="shared" si="5"/>
        <v>1026</v>
      </c>
    </row>
    <row r="22" spans="1:21" ht="24" customHeight="1" x14ac:dyDescent="0.2">
      <c r="A22" s="126" t="s">
        <v>17</v>
      </c>
      <c r="B22" s="131">
        <v>70</v>
      </c>
      <c r="C22" s="131">
        <v>241</v>
      </c>
      <c r="D22" s="131">
        <v>10</v>
      </c>
      <c r="E22" s="131">
        <v>6</v>
      </c>
      <c r="F22" s="128">
        <f t="shared" si="0"/>
        <v>311</v>
      </c>
      <c r="G22" s="135">
        <f t="shared" si="3"/>
        <v>1293</v>
      </c>
      <c r="H22" s="130" t="s">
        <v>18</v>
      </c>
      <c r="I22" s="131">
        <v>46</v>
      </c>
      <c r="J22" s="131">
        <v>213</v>
      </c>
      <c r="K22" s="131">
        <v>11</v>
      </c>
      <c r="L22" s="131">
        <v>2</v>
      </c>
      <c r="M22" s="128">
        <f t="shared" si="1"/>
        <v>263</v>
      </c>
      <c r="N22" s="135">
        <f t="shared" si="4"/>
        <v>1196</v>
      </c>
      <c r="O22" s="130" t="s">
        <v>109</v>
      </c>
      <c r="P22" s="131">
        <v>36</v>
      </c>
      <c r="Q22" s="131">
        <v>139</v>
      </c>
      <c r="R22" s="131">
        <v>9</v>
      </c>
      <c r="S22" s="131">
        <v>1</v>
      </c>
      <c r="T22" s="128">
        <f t="shared" si="2"/>
        <v>177.5</v>
      </c>
      <c r="U22" s="136">
        <f t="shared" si="5"/>
        <v>929</v>
      </c>
    </row>
    <row r="23" spans="1:21" ht="24" customHeight="1" x14ac:dyDescent="0.2">
      <c r="A23" s="126" t="s">
        <v>19</v>
      </c>
      <c r="B23" s="131">
        <v>61</v>
      </c>
      <c r="C23" s="131">
        <v>223</v>
      </c>
      <c r="D23" s="131">
        <v>12</v>
      </c>
      <c r="E23" s="131">
        <v>7</v>
      </c>
      <c r="F23" s="128">
        <f t="shared" si="0"/>
        <v>295</v>
      </c>
      <c r="G23" s="135">
        <f t="shared" si="3"/>
        <v>1277</v>
      </c>
      <c r="H23" s="130" t="s">
        <v>20</v>
      </c>
      <c r="I23" s="131">
        <v>59</v>
      </c>
      <c r="J23" s="131">
        <v>226</v>
      </c>
      <c r="K23" s="131">
        <v>9</v>
      </c>
      <c r="L23" s="131">
        <v>4</v>
      </c>
      <c r="M23" s="128">
        <f t="shared" si="1"/>
        <v>283.5</v>
      </c>
      <c r="N23" s="135">
        <f t="shared" si="4"/>
        <v>1184</v>
      </c>
      <c r="O23" s="130" t="s">
        <v>110</v>
      </c>
      <c r="P23" s="131">
        <v>27</v>
      </c>
      <c r="Q23" s="131">
        <v>116</v>
      </c>
      <c r="R23" s="131">
        <v>7</v>
      </c>
      <c r="S23" s="131">
        <v>2</v>
      </c>
      <c r="T23" s="128">
        <f t="shared" si="2"/>
        <v>148.5</v>
      </c>
      <c r="U23" s="136">
        <f t="shared" si="5"/>
        <v>810</v>
      </c>
    </row>
    <row r="24" spans="1:21" ht="24" customHeight="1" x14ac:dyDescent="0.2">
      <c r="A24" s="126" t="s">
        <v>21</v>
      </c>
      <c r="B24" s="131">
        <v>48</v>
      </c>
      <c r="C24" s="131">
        <v>183</v>
      </c>
      <c r="D24" s="131">
        <v>12</v>
      </c>
      <c r="E24" s="131">
        <v>5</v>
      </c>
      <c r="F24" s="128">
        <f t="shared" si="0"/>
        <v>243.5</v>
      </c>
      <c r="G24" s="135">
        <f t="shared" si="3"/>
        <v>1185</v>
      </c>
      <c r="H24" s="130" t="s">
        <v>22</v>
      </c>
      <c r="I24" s="131">
        <v>36</v>
      </c>
      <c r="J24" s="131">
        <v>187</v>
      </c>
      <c r="K24" s="131">
        <v>7</v>
      </c>
      <c r="L24" s="131">
        <v>6</v>
      </c>
      <c r="M24" s="128">
        <f t="shared" si="1"/>
        <v>234</v>
      </c>
      <c r="N24" s="135">
        <f t="shared" si="4"/>
        <v>1079.5</v>
      </c>
      <c r="O24" s="130" t="s">
        <v>116</v>
      </c>
      <c r="P24" s="131">
        <v>24</v>
      </c>
      <c r="Q24" s="131">
        <v>138</v>
      </c>
      <c r="R24" s="131">
        <v>6</v>
      </c>
      <c r="S24" s="131">
        <v>1</v>
      </c>
      <c r="T24" s="128">
        <f t="shared" si="2"/>
        <v>164.5</v>
      </c>
      <c r="U24" s="136">
        <f t="shared" si="5"/>
        <v>694.5</v>
      </c>
    </row>
    <row r="25" spans="1:21" ht="24" customHeight="1" x14ac:dyDescent="0.2">
      <c r="A25" s="126" t="s">
        <v>23</v>
      </c>
      <c r="B25" s="131">
        <v>46</v>
      </c>
      <c r="C25" s="131">
        <v>207</v>
      </c>
      <c r="D25" s="131">
        <v>7</v>
      </c>
      <c r="E25" s="131">
        <v>7</v>
      </c>
      <c r="F25" s="128">
        <f t="shared" si="0"/>
        <v>261.5</v>
      </c>
      <c r="G25" s="135">
        <f t="shared" si="3"/>
        <v>1111</v>
      </c>
      <c r="H25" s="130" t="s">
        <v>24</v>
      </c>
      <c r="I25" s="131">
        <v>71</v>
      </c>
      <c r="J25" s="131">
        <v>214</v>
      </c>
      <c r="K25" s="131">
        <v>8</v>
      </c>
      <c r="L25" s="131">
        <v>9</v>
      </c>
      <c r="M25" s="128">
        <f t="shared" si="1"/>
        <v>288</v>
      </c>
      <c r="N25" s="135">
        <f t="shared" si="4"/>
        <v>1068.5</v>
      </c>
      <c r="O25" s="130" t="s">
        <v>117</v>
      </c>
      <c r="P25" s="131">
        <v>28</v>
      </c>
      <c r="Q25" s="131">
        <v>122</v>
      </c>
      <c r="R25" s="131">
        <v>4</v>
      </c>
      <c r="S25" s="131">
        <v>2</v>
      </c>
      <c r="T25" s="128">
        <f t="shared" si="2"/>
        <v>149</v>
      </c>
      <c r="U25" s="136">
        <f t="shared" si="5"/>
        <v>639.5</v>
      </c>
    </row>
    <row r="26" spans="1:21" ht="24" customHeight="1" x14ac:dyDescent="0.2">
      <c r="A26" s="126" t="s">
        <v>37</v>
      </c>
      <c r="B26" s="131">
        <v>44</v>
      </c>
      <c r="C26" s="131">
        <v>183</v>
      </c>
      <c r="D26" s="131">
        <v>13</v>
      </c>
      <c r="E26" s="131">
        <v>4</v>
      </c>
      <c r="F26" s="128">
        <f t="shared" si="0"/>
        <v>241</v>
      </c>
      <c r="G26" s="135">
        <f t="shared" si="3"/>
        <v>1041</v>
      </c>
      <c r="H26" s="130" t="s">
        <v>25</v>
      </c>
      <c r="I26" s="131">
        <v>41</v>
      </c>
      <c r="J26" s="131">
        <v>216</v>
      </c>
      <c r="K26" s="131">
        <v>8</v>
      </c>
      <c r="L26" s="131">
        <v>7</v>
      </c>
      <c r="M26" s="128">
        <f t="shared" si="1"/>
        <v>270</v>
      </c>
      <c r="N26" s="135">
        <f t="shared" si="4"/>
        <v>1075.5</v>
      </c>
      <c r="O26" s="130" t="s">
        <v>118</v>
      </c>
      <c r="P26" s="131">
        <v>36</v>
      </c>
      <c r="Q26" s="131">
        <v>108</v>
      </c>
      <c r="R26" s="131">
        <v>4</v>
      </c>
      <c r="S26" s="131">
        <v>1</v>
      </c>
      <c r="T26" s="128">
        <f t="shared" si="2"/>
        <v>136.5</v>
      </c>
      <c r="U26" s="136">
        <f t="shared" si="5"/>
        <v>598.5</v>
      </c>
    </row>
    <row r="27" spans="1:21" ht="24" customHeight="1" x14ac:dyDescent="0.2">
      <c r="A27" s="126" t="s">
        <v>38</v>
      </c>
      <c r="B27" s="131">
        <v>38</v>
      </c>
      <c r="C27" s="131">
        <v>185</v>
      </c>
      <c r="D27" s="131">
        <v>9</v>
      </c>
      <c r="E27" s="131">
        <v>5</v>
      </c>
      <c r="F27" s="128">
        <f t="shared" si="0"/>
        <v>234.5</v>
      </c>
      <c r="G27" s="135">
        <f t="shared" si="3"/>
        <v>980.5</v>
      </c>
      <c r="H27" s="130" t="s">
        <v>26</v>
      </c>
      <c r="I27" s="131">
        <v>40</v>
      </c>
      <c r="J27" s="131">
        <v>234</v>
      </c>
      <c r="K27" s="131">
        <v>5</v>
      </c>
      <c r="L27" s="131">
        <v>8</v>
      </c>
      <c r="M27" s="128">
        <f t="shared" si="1"/>
        <v>284</v>
      </c>
      <c r="N27" s="135">
        <f t="shared" si="4"/>
        <v>1076</v>
      </c>
      <c r="O27" s="130" t="s">
        <v>119</v>
      </c>
      <c r="P27" s="131">
        <v>29</v>
      </c>
      <c r="Q27" s="131">
        <v>123</v>
      </c>
      <c r="R27" s="131">
        <v>6</v>
      </c>
      <c r="S27" s="131">
        <v>0</v>
      </c>
      <c r="T27" s="128">
        <f t="shared" si="2"/>
        <v>149.5</v>
      </c>
      <c r="U27" s="136">
        <f t="shared" si="5"/>
        <v>599.5</v>
      </c>
    </row>
    <row r="28" spans="1:21" ht="24" customHeight="1" x14ac:dyDescent="0.2">
      <c r="A28" s="126" t="s">
        <v>39</v>
      </c>
      <c r="B28" s="131">
        <v>33</v>
      </c>
      <c r="C28" s="131">
        <v>183</v>
      </c>
      <c r="D28" s="131">
        <v>8</v>
      </c>
      <c r="E28" s="131">
        <v>9</v>
      </c>
      <c r="F28" s="128">
        <f t="shared" si="0"/>
        <v>238</v>
      </c>
      <c r="G28" s="135">
        <f t="shared" si="3"/>
        <v>975</v>
      </c>
      <c r="H28" s="130" t="s">
        <v>105</v>
      </c>
      <c r="I28" s="131">
        <v>46</v>
      </c>
      <c r="J28" s="131">
        <v>207</v>
      </c>
      <c r="K28" s="131">
        <v>9</v>
      </c>
      <c r="L28" s="131">
        <v>10</v>
      </c>
      <c r="M28" s="128">
        <f t="shared" si="1"/>
        <v>273</v>
      </c>
      <c r="N28" s="135">
        <f t="shared" si="4"/>
        <v>1115</v>
      </c>
      <c r="O28" s="130" t="s">
        <v>120</v>
      </c>
      <c r="P28" s="131">
        <v>33</v>
      </c>
      <c r="Q28" s="131">
        <v>131</v>
      </c>
      <c r="R28" s="131">
        <v>7</v>
      </c>
      <c r="S28" s="131">
        <v>1</v>
      </c>
      <c r="T28" s="128">
        <f t="shared" si="2"/>
        <v>164</v>
      </c>
      <c r="U28" s="136">
        <f t="shared" si="5"/>
        <v>599</v>
      </c>
    </row>
    <row r="29" spans="1:21" ht="24" customHeight="1" x14ac:dyDescent="0.2">
      <c r="A29" s="126" t="s">
        <v>40</v>
      </c>
      <c r="B29" s="131">
        <v>44</v>
      </c>
      <c r="C29" s="131">
        <v>191</v>
      </c>
      <c r="D29" s="131">
        <v>7</v>
      </c>
      <c r="E29" s="131">
        <v>10</v>
      </c>
      <c r="F29" s="128">
        <f t="shared" si="0"/>
        <v>252</v>
      </c>
      <c r="G29" s="135">
        <f t="shared" si="3"/>
        <v>965.5</v>
      </c>
      <c r="H29" s="130" t="s">
        <v>106</v>
      </c>
      <c r="I29" s="131">
        <v>42</v>
      </c>
      <c r="J29" s="131">
        <v>217</v>
      </c>
      <c r="K29" s="131">
        <v>8</v>
      </c>
      <c r="L29" s="131">
        <v>13</v>
      </c>
      <c r="M29" s="128">
        <f t="shared" si="1"/>
        <v>286.5</v>
      </c>
      <c r="N29" s="135">
        <f t="shared" si="4"/>
        <v>1113.5</v>
      </c>
      <c r="O29" s="130" t="s">
        <v>121</v>
      </c>
      <c r="P29" s="131">
        <v>21</v>
      </c>
      <c r="Q29" s="131">
        <v>126</v>
      </c>
      <c r="R29" s="131">
        <v>5</v>
      </c>
      <c r="S29" s="131">
        <v>2</v>
      </c>
      <c r="T29" s="128">
        <f t="shared" si="2"/>
        <v>151.5</v>
      </c>
      <c r="U29" s="136">
        <f t="shared" si="5"/>
        <v>601.5</v>
      </c>
    </row>
    <row r="30" spans="1:21" ht="24" customHeight="1" x14ac:dyDescent="0.2">
      <c r="A30" s="126" t="s">
        <v>101</v>
      </c>
      <c r="B30" s="131">
        <v>40</v>
      </c>
      <c r="C30" s="131">
        <v>179</v>
      </c>
      <c r="D30" s="131">
        <v>16</v>
      </c>
      <c r="E30" s="131">
        <v>18</v>
      </c>
      <c r="F30" s="128">
        <f t="shared" si="0"/>
        <v>276</v>
      </c>
      <c r="G30" s="135">
        <f t="shared" si="3"/>
        <v>1000.5</v>
      </c>
      <c r="H30" s="134" t="s">
        <v>131</v>
      </c>
      <c r="I30" s="131">
        <v>44</v>
      </c>
      <c r="J30" s="131">
        <v>276</v>
      </c>
      <c r="K30" s="131">
        <v>9</v>
      </c>
      <c r="L30" s="131">
        <v>9</v>
      </c>
      <c r="M30" s="128">
        <f t="shared" si="1"/>
        <v>338.5</v>
      </c>
      <c r="N30" s="135">
        <f t="shared" si="4"/>
        <v>1182</v>
      </c>
      <c r="O30" s="130" t="s">
        <v>122</v>
      </c>
      <c r="P30" s="127">
        <v>15</v>
      </c>
      <c r="Q30" s="127">
        <v>134</v>
      </c>
      <c r="R30" s="127">
        <v>2</v>
      </c>
      <c r="S30" s="127">
        <v>1</v>
      </c>
      <c r="T30" s="128">
        <f t="shared" si="2"/>
        <v>148</v>
      </c>
      <c r="U30" s="136">
        <f t="shared" si="5"/>
        <v>613</v>
      </c>
    </row>
    <row r="31" spans="1:21" ht="24" customHeight="1" thickBot="1" x14ac:dyDescent="0.25">
      <c r="A31" s="137" t="s">
        <v>102</v>
      </c>
      <c r="B31" s="138">
        <v>35</v>
      </c>
      <c r="C31" s="138">
        <v>158</v>
      </c>
      <c r="D31" s="138">
        <v>7</v>
      </c>
      <c r="E31" s="138">
        <v>6</v>
      </c>
      <c r="F31" s="139">
        <f t="shared" si="0"/>
        <v>204.5</v>
      </c>
      <c r="G31" s="140">
        <f t="shared" si="3"/>
        <v>970.5</v>
      </c>
      <c r="H31" s="141" t="s">
        <v>132</v>
      </c>
      <c r="I31" s="138">
        <v>34</v>
      </c>
      <c r="J31" s="138">
        <v>247</v>
      </c>
      <c r="K31" s="138">
        <v>10</v>
      </c>
      <c r="L31" s="138">
        <v>6</v>
      </c>
      <c r="M31" s="139">
        <f t="shared" si="1"/>
        <v>299</v>
      </c>
      <c r="N31" s="140">
        <f t="shared" si="4"/>
        <v>1197</v>
      </c>
      <c r="O31" s="142" t="s">
        <v>123</v>
      </c>
      <c r="P31" s="138">
        <v>13</v>
      </c>
      <c r="Q31" s="138">
        <v>136</v>
      </c>
      <c r="R31" s="138">
        <v>2</v>
      </c>
      <c r="S31" s="138">
        <v>1</v>
      </c>
      <c r="T31" s="139">
        <f t="shared" si="2"/>
        <v>149</v>
      </c>
      <c r="U31" s="143">
        <f t="shared" si="5"/>
        <v>612.5</v>
      </c>
    </row>
    <row r="32" spans="1:21" ht="15" customHeight="1" x14ac:dyDescent="0.2">
      <c r="A32" s="244" t="s">
        <v>43</v>
      </c>
      <c r="B32" s="245"/>
      <c r="C32" s="241" t="s">
        <v>46</v>
      </c>
      <c r="D32" s="242"/>
      <c r="E32" s="242"/>
      <c r="F32" s="243"/>
      <c r="G32" s="144">
        <f>MAX(G13:G31)</f>
        <v>1344</v>
      </c>
      <c r="H32" s="244" t="s">
        <v>44</v>
      </c>
      <c r="I32" s="245"/>
      <c r="J32" s="241" t="s">
        <v>46</v>
      </c>
      <c r="K32" s="242"/>
      <c r="L32" s="242"/>
      <c r="M32" s="243"/>
      <c r="N32" s="144">
        <f>MAX(N10:N31)</f>
        <v>1210</v>
      </c>
      <c r="O32" s="244" t="s">
        <v>45</v>
      </c>
      <c r="P32" s="245"/>
      <c r="Q32" s="241" t="s">
        <v>46</v>
      </c>
      <c r="R32" s="242"/>
      <c r="S32" s="242"/>
      <c r="T32" s="243"/>
      <c r="U32" s="144">
        <f>MAX(U10:U31)</f>
        <v>1214.5</v>
      </c>
    </row>
    <row r="33" spans="1:21" ht="15" customHeight="1" x14ac:dyDescent="0.2">
      <c r="A33" s="246"/>
      <c r="B33" s="247"/>
      <c r="C33" s="145" t="s">
        <v>58</v>
      </c>
      <c r="D33" s="146"/>
      <c r="E33" s="146"/>
      <c r="F33" s="147" t="s">
        <v>137</v>
      </c>
      <c r="G33" s="148"/>
      <c r="H33" s="246"/>
      <c r="I33" s="247"/>
      <c r="J33" s="145" t="s">
        <v>58</v>
      </c>
      <c r="K33" s="146"/>
      <c r="L33" s="146"/>
      <c r="M33" s="147" t="s">
        <v>138</v>
      </c>
      <c r="N33" s="148"/>
      <c r="O33" s="246"/>
      <c r="P33" s="247"/>
      <c r="Q33" s="145" t="s">
        <v>58</v>
      </c>
      <c r="R33" s="146"/>
      <c r="S33" s="146"/>
      <c r="T33" s="147" t="s">
        <v>139</v>
      </c>
      <c r="U33" s="148"/>
    </row>
    <row r="34" spans="1:21" ht="15" customHeight="1" x14ac:dyDescent="0.2">
      <c r="A34" s="149"/>
      <c r="B34" s="150"/>
      <c r="C34" s="150"/>
      <c r="D34" s="150"/>
      <c r="E34" s="150"/>
      <c r="F34" s="150"/>
      <c r="G34" s="151"/>
      <c r="H34" s="149"/>
      <c r="I34" s="152"/>
      <c r="J34" s="152"/>
      <c r="K34" s="150"/>
      <c r="L34" s="150"/>
      <c r="M34" s="150"/>
      <c r="N34" s="151"/>
      <c r="O34" s="149"/>
      <c r="P34" s="150"/>
      <c r="Q34" s="150"/>
      <c r="R34" s="150"/>
      <c r="S34" s="150"/>
      <c r="T34" s="150"/>
      <c r="U34" s="151"/>
    </row>
    <row r="35" spans="1:21" ht="12.75" x14ac:dyDescent="0.2">
      <c r="A35" s="248" t="s">
        <v>47</v>
      </c>
      <c r="B35" s="248"/>
      <c r="C35" s="248"/>
      <c r="D35" s="248"/>
      <c r="E35" s="248"/>
      <c r="F35" s="153"/>
      <c r="G35" s="153"/>
      <c r="H35" s="153"/>
      <c r="I35" s="153"/>
      <c r="J35" s="153"/>
      <c r="K35" s="153"/>
      <c r="L35" s="153"/>
      <c r="M35" s="153"/>
      <c r="N35" s="153"/>
      <c r="O35" s="153"/>
      <c r="P35" s="154"/>
      <c r="Q35" s="154"/>
      <c r="R35" s="155"/>
      <c r="S35" s="156"/>
      <c r="T35" s="157"/>
      <c r="U35" s="157"/>
    </row>
    <row r="36" spans="1:21" ht="12.75" customHeight="1" x14ac:dyDescent="0.2">
      <c r="A36" s="153"/>
      <c r="B36" s="153"/>
      <c r="C36" s="153"/>
      <c r="D36" s="153"/>
      <c r="E36" s="153"/>
      <c r="F36" s="153"/>
      <c r="G36" s="153"/>
      <c r="H36" s="153"/>
      <c r="I36" s="153"/>
      <c r="J36" s="153"/>
      <c r="K36" s="153"/>
      <c r="L36" s="153"/>
      <c r="M36" s="153"/>
      <c r="N36" s="153"/>
      <c r="O36" s="153"/>
      <c r="P36" s="111"/>
      <c r="Q36" s="111"/>
      <c r="R36" s="109"/>
      <c r="S36" s="158"/>
      <c r="T36" s="159"/>
      <c r="U36" s="159"/>
    </row>
    <row r="37" spans="1:21" ht="12.75" x14ac:dyDescent="0.2">
      <c r="A37" s="153"/>
      <c r="B37" s="153"/>
      <c r="C37" s="153"/>
      <c r="D37" s="153"/>
      <c r="E37" s="153"/>
      <c r="F37" s="153"/>
      <c r="G37" s="153"/>
      <c r="H37" s="153"/>
      <c r="I37" s="153"/>
      <c r="J37" s="153"/>
      <c r="K37" s="153"/>
      <c r="L37" s="153"/>
      <c r="M37" s="153"/>
      <c r="N37" s="153"/>
      <c r="O37" s="153"/>
      <c r="P37" s="160"/>
      <c r="Q37" s="160"/>
      <c r="R37" s="161"/>
      <c r="S37" s="162"/>
      <c r="T37" s="163"/>
      <c r="U37" s="163"/>
    </row>
    <row r="38" spans="1:21" ht="9.75" customHeight="1" x14ac:dyDescent="0.2">
      <c r="A38" s="153"/>
      <c r="B38" s="153"/>
      <c r="C38" s="153"/>
      <c r="D38" s="153"/>
      <c r="E38" s="153"/>
      <c r="F38" s="153"/>
      <c r="G38" s="153"/>
      <c r="H38" s="153"/>
      <c r="I38" s="153"/>
      <c r="J38" s="153"/>
      <c r="K38" s="153"/>
      <c r="L38" s="153"/>
      <c r="M38" s="153"/>
      <c r="N38" s="153"/>
      <c r="O38" s="153"/>
      <c r="P38" s="160"/>
      <c r="Q38" s="160"/>
      <c r="R38" s="161"/>
      <c r="S38" s="162"/>
      <c r="T38" s="163"/>
      <c r="U38" s="163"/>
    </row>
    <row r="39" spans="1:21" x14ac:dyDescent="0.2">
      <c r="A39" s="164"/>
      <c r="B39" s="164"/>
      <c r="C39" s="164"/>
      <c r="D39" s="164"/>
      <c r="E39" s="164"/>
      <c r="F39" s="164"/>
      <c r="G39" s="164"/>
      <c r="H39" s="164"/>
      <c r="I39" s="164"/>
      <c r="J39" s="164"/>
      <c r="K39" s="164"/>
      <c r="L39" s="164"/>
      <c r="M39" s="164"/>
      <c r="N39" s="164"/>
      <c r="O39" s="164"/>
      <c r="P39" s="165"/>
      <c r="Q39" s="165"/>
      <c r="R39" s="165"/>
      <c r="S39" s="165"/>
      <c r="T39" s="165"/>
      <c r="U39" s="165"/>
    </row>
    <row r="40" spans="1:21" x14ac:dyDescent="0.2">
      <c r="A40" s="164"/>
      <c r="B40" s="164"/>
      <c r="C40" s="164"/>
      <c r="D40" s="164"/>
      <c r="E40" s="164"/>
      <c r="F40" s="164"/>
      <c r="G40" s="164"/>
      <c r="H40" s="164"/>
      <c r="I40" s="164"/>
      <c r="J40" s="164"/>
      <c r="K40" s="164"/>
      <c r="L40" s="164"/>
      <c r="M40" s="164"/>
      <c r="N40" s="164"/>
      <c r="O40" s="164"/>
      <c r="P40" s="164"/>
      <c r="Q40" s="164"/>
      <c r="R40" s="164"/>
      <c r="S40" s="164"/>
      <c r="T40" s="164"/>
      <c r="U40" s="164"/>
    </row>
    <row r="41" spans="1:21" x14ac:dyDescent="0.2">
      <c r="A41" s="164"/>
      <c r="B41" s="164"/>
      <c r="C41" s="164"/>
      <c r="D41" s="164"/>
      <c r="E41" s="164"/>
      <c r="F41" s="164"/>
      <c r="G41" s="164"/>
      <c r="H41" s="164"/>
      <c r="I41" s="164"/>
      <c r="J41" s="164"/>
      <c r="K41" s="164"/>
      <c r="L41" s="164"/>
      <c r="M41" s="164"/>
      <c r="N41" s="164"/>
      <c r="O41" s="164"/>
      <c r="P41" s="164"/>
      <c r="Q41" s="164"/>
      <c r="R41" s="164"/>
      <c r="S41" s="164"/>
      <c r="T41" s="164"/>
      <c r="U41" s="164"/>
    </row>
    <row r="42" spans="1:21" x14ac:dyDescent="0.2">
      <c r="A42" s="164"/>
      <c r="B42" s="164"/>
      <c r="C42" s="164"/>
      <c r="D42" s="164"/>
      <c r="E42" s="164"/>
      <c r="F42" s="164"/>
      <c r="G42" s="164"/>
      <c r="H42" s="164"/>
      <c r="I42" s="164"/>
      <c r="J42" s="164"/>
      <c r="K42" s="164"/>
      <c r="L42" s="164"/>
      <c r="M42" s="164"/>
      <c r="N42" s="164"/>
      <c r="O42" s="164"/>
      <c r="P42" s="164"/>
      <c r="Q42" s="164"/>
      <c r="R42" s="164"/>
      <c r="S42" s="164"/>
      <c r="T42" s="164"/>
      <c r="U42" s="164"/>
    </row>
    <row r="43" spans="1:21" x14ac:dyDescent="0.2">
      <c r="A43" s="164"/>
      <c r="B43" s="164"/>
      <c r="C43" s="164"/>
      <c r="D43" s="164"/>
      <c r="E43" s="164"/>
      <c r="F43" s="164"/>
      <c r="G43" s="164"/>
      <c r="H43" s="164"/>
      <c r="I43" s="164"/>
      <c r="J43" s="164"/>
      <c r="K43" s="164"/>
      <c r="L43" s="164"/>
      <c r="M43" s="164"/>
      <c r="N43" s="164"/>
      <c r="O43" s="164"/>
      <c r="P43" s="164"/>
      <c r="Q43" s="164"/>
      <c r="R43" s="164"/>
      <c r="S43" s="164"/>
      <c r="T43" s="164"/>
      <c r="U43" s="164"/>
    </row>
    <row r="44" spans="1:21" x14ac:dyDescent="0.2">
      <c r="A44" s="164"/>
      <c r="B44" s="164"/>
      <c r="C44" s="164"/>
      <c r="D44" s="164"/>
      <c r="E44" s="164"/>
      <c r="F44" s="164"/>
      <c r="G44" s="164"/>
      <c r="H44" s="164"/>
      <c r="I44" s="164"/>
      <c r="J44" s="164"/>
      <c r="K44" s="164"/>
      <c r="L44" s="164"/>
      <c r="M44" s="164"/>
      <c r="N44" s="164"/>
      <c r="O44" s="164"/>
      <c r="P44" s="164"/>
      <c r="Q44" s="164"/>
      <c r="R44" s="164"/>
      <c r="S44" s="164"/>
      <c r="T44" s="164"/>
      <c r="U44" s="164"/>
    </row>
    <row r="45" spans="1:21" x14ac:dyDescent="0.2">
      <c r="A45" s="164"/>
      <c r="B45" s="164"/>
      <c r="C45" s="164"/>
      <c r="D45" s="164"/>
      <c r="E45" s="164"/>
      <c r="F45" s="164"/>
      <c r="G45" s="164"/>
      <c r="H45" s="164"/>
      <c r="I45" s="164"/>
      <c r="J45" s="164"/>
      <c r="K45" s="164"/>
      <c r="L45" s="164"/>
      <c r="M45" s="164"/>
      <c r="N45" s="164"/>
      <c r="O45" s="164"/>
      <c r="P45" s="164"/>
      <c r="Q45" s="164"/>
      <c r="R45" s="164"/>
      <c r="S45" s="164"/>
      <c r="T45" s="164"/>
      <c r="U45" s="164"/>
    </row>
    <row r="46" spans="1:21" x14ac:dyDescent="0.2">
      <c r="A46" s="164"/>
      <c r="B46" s="164"/>
      <c r="C46" s="164"/>
      <c r="D46" s="164"/>
      <c r="E46" s="164"/>
      <c r="F46" s="164"/>
      <c r="G46" s="164"/>
      <c r="H46" s="164"/>
      <c r="I46" s="164"/>
      <c r="J46" s="164"/>
      <c r="K46" s="164"/>
      <c r="L46" s="164"/>
      <c r="M46" s="164"/>
      <c r="N46" s="164"/>
      <c r="O46" s="164"/>
      <c r="P46" s="164"/>
      <c r="Q46" s="164"/>
      <c r="R46" s="164"/>
      <c r="S46" s="164"/>
      <c r="T46" s="164"/>
      <c r="U46" s="164"/>
    </row>
    <row r="47" spans="1:21" x14ac:dyDescent="0.2">
      <c r="A47" s="164"/>
      <c r="B47" s="164"/>
      <c r="C47" s="164"/>
      <c r="D47" s="164"/>
      <c r="E47" s="164"/>
      <c r="F47" s="164"/>
      <c r="G47" s="164"/>
      <c r="H47" s="164"/>
      <c r="I47" s="164"/>
      <c r="J47" s="164"/>
      <c r="K47" s="164"/>
      <c r="L47" s="164"/>
      <c r="M47" s="164"/>
      <c r="N47" s="164"/>
      <c r="O47" s="164"/>
      <c r="P47" s="164"/>
      <c r="Q47" s="164"/>
      <c r="R47" s="164"/>
      <c r="S47" s="164"/>
      <c r="T47" s="164"/>
      <c r="U47" s="164"/>
    </row>
    <row r="48" spans="1:21" ht="6" customHeight="1" x14ac:dyDescent="0.2">
      <c r="A48" s="164"/>
      <c r="B48" s="164"/>
      <c r="C48" s="164"/>
      <c r="D48" s="164"/>
      <c r="E48" s="164"/>
      <c r="F48" s="164"/>
      <c r="G48" s="164"/>
      <c r="H48" s="164"/>
      <c r="I48" s="164"/>
      <c r="J48" s="164"/>
      <c r="K48" s="164"/>
      <c r="L48" s="164"/>
      <c r="M48" s="164"/>
      <c r="N48" s="164"/>
      <c r="O48" s="164"/>
      <c r="P48" s="164"/>
      <c r="Q48" s="164"/>
      <c r="R48" s="164"/>
      <c r="S48" s="164"/>
      <c r="T48" s="164"/>
      <c r="U48" s="164"/>
    </row>
    <row r="49" spans="1:21" x14ac:dyDescent="0.2">
      <c r="A49" s="164"/>
      <c r="B49" s="164"/>
      <c r="C49" s="164"/>
      <c r="D49" s="164"/>
      <c r="E49" s="164"/>
      <c r="F49" s="164"/>
      <c r="G49" s="164"/>
      <c r="H49" s="164"/>
      <c r="I49" s="164"/>
      <c r="J49" s="164"/>
      <c r="K49" s="164"/>
      <c r="L49" s="164"/>
      <c r="M49" s="164"/>
      <c r="N49" s="164"/>
      <c r="O49" s="164"/>
      <c r="P49" s="164"/>
      <c r="Q49" s="164"/>
      <c r="R49" s="164"/>
      <c r="S49" s="164"/>
      <c r="T49" s="164"/>
      <c r="U49" s="164"/>
    </row>
    <row r="50" spans="1:21" x14ac:dyDescent="0.2">
      <c r="A50" s="164"/>
      <c r="B50" s="164"/>
      <c r="C50" s="164"/>
      <c r="D50" s="164"/>
      <c r="E50" s="164"/>
      <c r="F50" s="164"/>
      <c r="G50" s="164"/>
      <c r="H50" s="164"/>
      <c r="I50" s="164"/>
      <c r="J50" s="164"/>
      <c r="K50" s="164"/>
      <c r="L50" s="164"/>
      <c r="M50" s="164"/>
      <c r="N50" s="164"/>
      <c r="O50" s="164"/>
      <c r="P50" s="164"/>
      <c r="Q50" s="164"/>
      <c r="R50" s="164"/>
      <c r="S50" s="164"/>
      <c r="T50" s="164"/>
      <c r="U50" s="164"/>
    </row>
    <row r="51" spans="1:21" x14ac:dyDescent="0.2">
      <c r="A51" s="164"/>
      <c r="B51" s="164"/>
      <c r="C51" s="164"/>
      <c r="D51" s="164"/>
      <c r="E51" s="164"/>
      <c r="F51" s="164"/>
      <c r="G51" s="164"/>
      <c r="H51" s="164"/>
      <c r="I51" s="164"/>
      <c r="J51" s="164"/>
      <c r="K51" s="164"/>
      <c r="L51" s="164"/>
      <c r="M51" s="164"/>
      <c r="N51" s="164"/>
      <c r="O51" s="164"/>
      <c r="P51" s="164"/>
      <c r="Q51" s="164"/>
      <c r="R51" s="164"/>
      <c r="S51" s="164"/>
      <c r="T51" s="164"/>
      <c r="U51" s="164"/>
    </row>
    <row r="52" spans="1:21" x14ac:dyDescent="0.2">
      <c r="A52" s="164"/>
      <c r="B52" s="164"/>
      <c r="C52" s="164"/>
      <c r="D52" s="164"/>
      <c r="E52" s="164"/>
      <c r="F52" s="164"/>
      <c r="G52" s="164"/>
      <c r="H52" s="164"/>
      <c r="I52" s="164"/>
      <c r="J52" s="164"/>
      <c r="K52" s="164"/>
      <c r="L52" s="164"/>
      <c r="M52" s="164"/>
      <c r="N52" s="164"/>
      <c r="O52" s="164"/>
      <c r="P52" s="164"/>
      <c r="Q52" s="164"/>
      <c r="R52" s="164"/>
      <c r="S52" s="164"/>
      <c r="T52" s="164"/>
      <c r="U52" s="164"/>
    </row>
    <row r="53" spans="1:21" x14ac:dyDescent="0.2">
      <c r="A53" s="164"/>
      <c r="B53" s="164"/>
      <c r="C53" s="164"/>
      <c r="D53" s="164"/>
      <c r="E53" s="164"/>
      <c r="F53" s="164"/>
      <c r="G53" s="164"/>
      <c r="H53" s="164"/>
      <c r="I53" s="164"/>
      <c r="J53" s="164"/>
      <c r="K53" s="164"/>
      <c r="L53" s="164"/>
      <c r="M53" s="164"/>
      <c r="N53" s="164"/>
      <c r="O53" s="164"/>
      <c r="P53" s="164"/>
      <c r="Q53" s="164"/>
      <c r="R53" s="164"/>
      <c r="S53" s="164"/>
      <c r="T53" s="164"/>
      <c r="U53" s="164"/>
    </row>
    <row r="54" spans="1:21" x14ac:dyDescent="0.2">
      <c r="A54" s="164"/>
      <c r="B54" s="164"/>
      <c r="C54" s="164"/>
      <c r="D54" s="164"/>
      <c r="E54" s="164"/>
      <c r="F54" s="164"/>
      <c r="G54" s="164"/>
      <c r="H54" s="164"/>
      <c r="I54" s="164"/>
      <c r="J54" s="164"/>
      <c r="K54" s="164"/>
      <c r="L54" s="164"/>
      <c r="M54" s="164"/>
      <c r="N54" s="164"/>
      <c r="O54" s="164"/>
      <c r="P54" s="164"/>
      <c r="Q54" s="164"/>
      <c r="R54" s="164"/>
      <c r="S54" s="164"/>
      <c r="T54" s="164"/>
      <c r="U54" s="164"/>
    </row>
    <row r="55" spans="1:21" x14ac:dyDescent="0.2">
      <c r="A55" s="164"/>
      <c r="B55" s="164"/>
      <c r="C55" s="164"/>
      <c r="D55" s="164"/>
      <c r="E55" s="164"/>
      <c r="F55" s="164"/>
      <c r="G55" s="164"/>
      <c r="H55" s="164"/>
      <c r="I55" s="164"/>
      <c r="J55" s="164"/>
      <c r="K55" s="164"/>
      <c r="L55" s="164"/>
      <c r="M55" s="164"/>
      <c r="N55" s="164"/>
      <c r="O55" s="164"/>
      <c r="P55" s="164"/>
      <c r="Q55" s="164"/>
      <c r="R55" s="164"/>
      <c r="S55" s="164"/>
      <c r="T55" s="164"/>
      <c r="U55" s="164"/>
    </row>
    <row r="56" spans="1:21" x14ac:dyDescent="0.2">
      <c r="A56" s="164"/>
      <c r="B56" s="164"/>
      <c r="C56" s="164"/>
      <c r="D56" s="164"/>
      <c r="E56" s="164"/>
      <c r="F56" s="164"/>
      <c r="G56" s="164"/>
      <c r="H56" s="164"/>
      <c r="I56" s="164"/>
      <c r="J56" s="164"/>
      <c r="K56" s="164"/>
      <c r="L56" s="164"/>
      <c r="M56" s="164"/>
      <c r="N56" s="164"/>
      <c r="O56" s="164"/>
      <c r="P56" s="164"/>
      <c r="Q56" s="164"/>
      <c r="R56" s="164"/>
      <c r="S56" s="164"/>
      <c r="T56" s="164"/>
      <c r="U56" s="164"/>
    </row>
    <row r="57" spans="1:21" x14ac:dyDescent="0.2">
      <c r="A57" s="164"/>
      <c r="B57" s="164"/>
      <c r="C57" s="164"/>
      <c r="D57" s="164"/>
      <c r="E57" s="164"/>
      <c r="F57" s="164"/>
      <c r="G57" s="164"/>
      <c r="H57" s="164"/>
      <c r="I57" s="164"/>
      <c r="J57" s="164"/>
      <c r="K57" s="164"/>
      <c r="L57" s="164"/>
      <c r="M57" s="164"/>
      <c r="N57" s="164"/>
      <c r="O57" s="164"/>
      <c r="P57" s="164"/>
      <c r="Q57" s="164"/>
      <c r="R57" s="164"/>
      <c r="S57" s="164"/>
      <c r="T57" s="164"/>
      <c r="U57" s="164"/>
    </row>
    <row r="58" spans="1:21" ht="6" customHeight="1" x14ac:dyDescent="0.2">
      <c r="A58" s="164"/>
      <c r="B58" s="164"/>
      <c r="C58" s="164"/>
      <c r="D58" s="164"/>
      <c r="E58" s="164"/>
      <c r="F58" s="164"/>
      <c r="G58" s="164"/>
      <c r="H58" s="164"/>
      <c r="I58" s="164"/>
      <c r="J58" s="164"/>
      <c r="K58" s="164"/>
      <c r="L58" s="164"/>
      <c r="M58" s="164"/>
      <c r="N58" s="164"/>
      <c r="O58" s="164"/>
      <c r="P58" s="164"/>
      <c r="Q58" s="164"/>
      <c r="R58" s="164"/>
      <c r="S58" s="164"/>
      <c r="T58" s="164"/>
      <c r="U58" s="164"/>
    </row>
    <row r="59" spans="1:21" x14ac:dyDescent="0.2">
      <c r="A59" s="164"/>
      <c r="B59" s="164"/>
      <c r="C59" s="164"/>
      <c r="D59" s="164"/>
      <c r="E59" s="164"/>
      <c r="F59" s="164"/>
      <c r="G59" s="164"/>
      <c r="H59" s="164"/>
      <c r="I59" s="164"/>
      <c r="J59" s="164"/>
      <c r="K59" s="164"/>
      <c r="L59" s="164"/>
      <c r="M59" s="164"/>
      <c r="N59" s="164"/>
      <c r="O59" s="164"/>
      <c r="P59" s="164"/>
      <c r="Q59" s="164"/>
      <c r="R59" s="164"/>
      <c r="S59" s="164"/>
      <c r="T59" s="164"/>
      <c r="U59" s="164"/>
    </row>
    <row r="60" spans="1:21" x14ac:dyDescent="0.2">
      <c r="A60" s="164"/>
      <c r="B60" s="164"/>
      <c r="C60" s="164"/>
      <c r="D60" s="164"/>
      <c r="E60" s="164"/>
      <c r="F60" s="164"/>
      <c r="G60" s="164"/>
      <c r="H60" s="164"/>
      <c r="I60" s="164"/>
      <c r="J60" s="164"/>
      <c r="K60" s="164"/>
      <c r="L60" s="164"/>
      <c r="M60" s="164"/>
      <c r="N60" s="164"/>
      <c r="O60" s="164"/>
      <c r="P60" s="164"/>
      <c r="Q60" s="164"/>
      <c r="R60" s="164"/>
      <c r="S60" s="164"/>
      <c r="T60" s="164"/>
      <c r="U60" s="164"/>
    </row>
    <row r="61" spans="1:21" x14ac:dyDescent="0.2">
      <c r="A61" s="164"/>
      <c r="B61" s="164"/>
      <c r="C61" s="164"/>
      <c r="D61" s="164"/>
      <c r="E61" s="164"/>
      <c r="F61" s="164"/>
      <c r="G61" s="164"/>
      <c r="H61" s="164"/>
      <c r="I61" s="164"/>
      <c r="J61" s="164"/>
      <c r="K61" s="164"/>
      <c r="L61" s="164"/>
      <c r="M61" s="164"/>
      <c r="N61" s="164"/>
      <c r="O61" s="164"/>
      <c r="P61" s="164"/>
      <c r="Q61" s="164"/>
      <c r="R61" s="164"/>
      <c r="S61" s="164"/>
      <c r="T61" s="164"/>
      <c r="U61" s="164"/>
    </row>
    <row r="62" spans="1:21" x14ac:dyDescent="0.2">
      <c r="A62" s="164"/>
      <c r="B62" s="164"/>
      <c r="C62" s="164"/>
      <c r="D62" s="164"/>
      <c r="E62" s="164"/>
      <c r="F62" s="164"/>
      <c r="G62" s="164"/>
      <c r="H62" s="164"/>
      <c r="I62" s="164"/>
      <c r="J62" s="164"/>
      <c r="K62" s="164"/>
      <c r="L62" s="164"/>
      <c r="M62" s="164"/>
      <c r="N62" s="164"/>
      <c r="O62" s="164"/>
      <c r="P62" s="164"/>
      <c r="Q62" s="164"/>
      <c r="R62" s="164"/>
      <c r="S62" s="164"/>
      <c r="T62" s="164"/>
      <c r="U62" s="164"/>
    </row>
    <row r="63" spans="1:21" x14ac:dyDescent="0.2">
      <c r="A63" s="164"/>
      <c r="B63" s="164"/>
      <c r="C63" s="164"/>
      <c r="D63" s="164"/>
      <c r="E63" s="164"/>
      <c r="F63" s="164"/>
      <c r="G63" s="164"/>
      <c r="H63" s="164"/>
      <c r="I63" s="164"/>
      <c r="J63" s="164"/>
      <c r="K63" s="164"/>
      <c r="L63" s="164"/>
      <c r="M63" s="164"/>
      <c r="N63" s="164"/>
      <c r="O63" s="164"/>
      <c r="P63" s="164"/>
      <c r="Q63" s="164"/>
      <c r="R63" s="164"/>
      <c r="S63" s="164"/>
      <c r="T63" s="164"/>
      <c r="U63" s="164"/>
    </row>
    <row r="64" spans="1:21" x14ac:dyDescent="0.2">
      <c r="A64" s="164"/>
      <c r="B64" s="164"/>
      <c r="C64" s="164"/>
      <c r="D64" s="164"/>
      <c r="E64" s="164"/>
      <c r="F64" s="164"/>
      <c r="G64" s="164"/>
      <c r="H64" s="164"/>
      <c r="I64" s="164"/>
      <c r="J64" s="164"/>
      <c r="K64" s="164"/>
      <c r="L64" s="164"/>
      <c r="M64" s="164"/>
      <c r="N64" s="164"/>
      <c r="O64" s="164"/>
      <c r="P64" s="164"/>
      <c r="Q64" s="164"/>
      <c r="R64" s="164"/>
      <c r="S64" s="164"/>
      <c r="T64" s="164"/>
      <c r="U64" s="164"/>
    </row>
    <row r="65" spans="1:21" x14ac:dyDescent="0.2">
      <c r="A65" s="164"/>
      <c r="B65" s="164"/>
      <c r="C65" s="164"/>
      <c r="D65" s="164"/>
      <c r="E65" s="164"/>
      <c r="F65" s="164"/>
      <c r="G65" s="164"/>
      <c r="H65" s="164"/>
      <c r="I65" s="164"/>
      <c r="J65" s="164"/>
      <c r="K65" s="164"/>
      <c r="L65" s="164"/>
      <c r="M65" s="164"/>
      <c r="N65" s="164"/>
      <c r="O65" s="164"/>
      <c r="P65" s="164"/>
      <c r="Q65" s="164"/>
      <c r="R65" s="164"/>
      <c r="S65" s="164"/>
      <c r="T65" s="164"/>
      <c r="U65" s="164"/>
    </row>
    <row r="66" spans="1:21" x14ac:dyDescent="0.2">
      <c r="A66" s="110" t="s">
        <v>27</v>
      </c>
      <c r="B66" s="164"/>
      <c r="C66" s="164"/>
      <c r="D66" s="164"/>
      <c r="E66" s="164"/>
      <c r="F66" s="164"/>
      <c r="G66" s="164"/>
      <c r="H66" s="164"/>
      <c r="I66" s="164"/>
      <c r="J66" s="164"/>
      <c r="K66" s="164"/>
      <c r="L66" s="164"/>
      <c r="M66" s="164"/>
      <c r="N66" s="164"/>
      <c r="O66" s="164"/>
      <c r="P66" s="164"/>
      <c r="Q66" s="164"/>
      <c r="R66" s="164"/>
      <c r="S66" s="164"/>
      <c r="T66" s="164"/>
      <c r="U66" s="164"/>
    </row>
    <row r="67" spans="1:21" x14ac:dyDescent="0.2">
      <c r="A67" s="110" t="s">
        <v>28</v>
      </c>
      <c r="B67" s="164"/>
      <c r="C67" s="164"/>
      <c r="D67" s="164"/>
      <c r="E67" s="164"/>
      <c r="F67" s="164"/>
      <c r="G67" s="164"/>
      <c r="H67" s="164"/>
      <c r="I67" s="164"/>
      <c r="J67" s="164"/>
      <c r="K67" s="164"/>
      <c r="L67" s="164"/>
      <c r="M67" s="164"/>
      <c r="N67" s="164"/>
      <c r="O67" s="164"/>
      <c r="P67" s="164"/>
      <c r="Q67" s="164"/>
      <c r="R67" s="164"/>
      <c r="S67" s="164"/>
      <c r="T67" s="164"/>
      <c r="U67" s="164"/>
    </row>
    <row r="68" spans="1:21" x14ac:dyDescent="0.2">
      <c r="A68" s="110" t="s">
        <v>1</v>
      </c>
      <c r="B68" s="164"/>
      <c r="C68" s="164"/>
      <c r="D68" s="164"/>
      <c r="E68" s="164"/>
      <c r="F68" s="164"/>
      <c r="G68" s="164"/>
      <c r="H68" s="164"/>
      <c r="I68" s="164"/>
      <c r="J68" s="164"/>
      <c r="K68" s="164"/>
      <c r="L68" s="164"/>
      <c r="M68" s="164"/>
      <c r="N68" s="164"/>
      <c r="O68" s="164"/>
      <c r="P68" s="164"/>
      <c r="Q68" s="164"/>
      <c r="R68" s="164"/>
      <c r="S68" s="164"/>
      <c r="T68" s="164"/>
      <c r="U68" s="164"/>
    </row>
    <row r="69" spans="1:21" x14ac:dyDescent="0.2">
      <c r="A69" s="110" t="s">
        <v>4</v>
      </c>
      <c r="B69" s="164"/>
      <c r="C69" s="164"/>
      <c r="D69" s="164"/>
      <c r="E69" s="164"/>
      <c r="F69" s="164"/>
      <c r="G69" s="164"/>
      <c r="H69" s="164"/>
      <c r="I69" s="164"/>
      <c r="J69" s="164"/>
      <c r="K69" s="164"/>
      <c r="L69" s="164"/>
      <c r="M69" s="164"/>
      <c r="N69" s="164"/>
      <c r="O69" s="164"/>
      <c r="P69" s="164"/>
      <c r="Q69" s="164"/>
      <c r="R69" s="164"/>
      <c r="S69" s="164"/>
      <c r="T69" s="164"/>
      <c r="U69" s="164"/>
    </row>
    <row r="70" spans="1:21" x14ac:dyDescent="0.2">
      <c r="A70" s="110" t="s">
        <v>5</v>
      </c>
      <c r="B70" s="164"/>
      <c r="C70" s="164"/>
      <c r="D70" s="164"/>
      <c r="E70" s="164"/>
      <c r="F70" s="164"/>
      <c r="G70" s="164"/>
      <c r="H70" s="164"/>
      <c r="I70" s="164"/>
      <c r="J70" s="164"/>
      <c r="K70" s="164"/>
      <c r="L70" s="164"/>
      <c r="M70" s="164"/>
      <c r="N70" s="164"/>
      <c r="O70" s="164"/>
      <c r="P70" s="164"/>
      <c r="Q70" s="164"/>
      <c r="R70" s="164"/>
      <c r="S70" s="164"/>
      <c r="T70" s="164"/>
      <c r="U70" s="164"/>
    </row>
    <row r="71" spans="1:21" x14ac:dyDescent="0.2">
      <c r="A71" s="110" t="s">
        <v>6</v>
      </c>
      <c r="B71" s="164"/>
      <c r="C71" s="164"/>
      <c r="D71" s="164"/>
      <c r="E71" s="164"/>
      <c r="F71" s="164"/>
      <c r="G71" s="164"/>
      <c r="H71" s="164"/>
      <c r="I71" s="164"/>
      <c r="J71" s="164"/>
      <c r="K71" s="164"/>
      <c r="L71" s="164"/>
      <c r="M71" s="164"/>
      <c r="N71" s="164"/>
      <c r="O71" s="164"/>
      <c r="P71" s="164"/>
      <c r="Q71" s="164"/>
      <c r="R71" s="164"/>
      <c r="S71" s="164"/>
      <c r="T71" s="164"/>
      <c r="U71" s="164"/>
    </row>
    <row r="72" spans="1:21" x14ac:dyDescent="0.2">
      <c r="A72" s="110" t="s">
        <v>7</v>
      </c>
      <c r="B72" s="164"/>
      <c r="C72" s="164"/>
      <c r="D72" s="164"/>
      <c r="E72" s="164"/>
      <c r="F72" s="164"/>
      <c r="G72" s="164"/>
      <c r="H72" s="164"/>
      <c r="I72" s="164"/>
      <c r="J72" s="164"/>
      <c r="K72" s="164"/>
      <c r="L72" s="164"/>
      <c r="M72" s="164"/>
      <c r="N72" s="164"/>
      <c r="O72" s="164"/>
      <c r="P72" s="164"/>
      <c r="Q72" s="164"/>
      <c r="R72" s="164"/>
      <c r="S72" s="164"/>
      <c r="T72" s="164"/>
      <c r="U72" s="164"/>
    </row>
    <row r="73" spans="1:21" x14ac:dyDescent="0.2">
      <c r="A73" s="110" t="s">
        <v>9</v>
      </c>
      <c r="B73" s="164"/>
      <c r="C73" s="164"/>
      <c r="D73" s="164"/>
      <c r="E73" s="164"/>
      <c r="F73" s="164"/>
      <c r="G73" s="164"/>
      <c r="H73" s="164"/>
      <c r="I73" s="164"/>
      <c r="J73" s="164"/>
      <c r="K73" s="164"/>
      <c r="L73" s="164"/>
      <c r="M73" s="164"/>
      <c r="N73" s="164"/>
      <c r="O73" s="164"/>
      <c r="P73" s="164"/>
      <c r="Q73" s="164"/>
      <c r="R73" s="164"/>
      <c r="S73" s="164"/>
      <c r="T73" s="164"/>
      <c r="U73" s="164"/>
    </row>
    <row r="74" spans="1:21" x14ac:dyDescent="0.2">
      <c r="A74" s="110" t="s">
        <v>12</v>
      </c>
      <c r="B74" s="164"/>
      <c r="C74" s="164"/>
      <c r="D74" s="164"/>
      <c r="E74" s="164"/>
      <c r="F74" s="164"/>
      <c r="G74" s="164"/>
      <c r="H74" s="164"/>
      <c r="I74" s="164"/>
      <c r="J74" s="164"/>
      <c r="K74" s="164"/>
      <c r="L74" s="164"/>
      <c r="M74" s="164"/>
      <c r="N74" s="164"/>
      <c r="O74" s="164"/>
      <c r="P74" s="164"/>
      <c r="Q74" s="164"/>
      <c r="R74" s="164"/>
      <c r="S74" s="164"/>
      <c r="T74" s="164"/>
      <c r="U74" s="164"/>
    </row>
    <row r="75" spans="1:21" x14ac:dyDescent="0.2">
      <c r="A75" s="110" t="s">
        <v>15</v>
      </c>
      <c r="B75" s="164"/>
      <c r="C75" s="164"/>
      <c r="D75" s="164"/>
      <c r="E75" s="164"/>
      <c r="F75" s="164"/>
      <c r="G75" s="164"/>
      <c r="H75" s="164"/>
      <c r="I75" s="164"/>
      <c r="J75" s="164"/>
      <c r="K75" s="164"/>
      <c r="L75" s="164"/>
      <c r="M75" s="164"/>
      <c r="N75" s="164"/>
      <c r="O75" s="164"/>
      <c r="P75" s="164"/>
      <c r="Q75" s="164"/>
      <c r="R75" s="164"/>
      <c r="S75" s="164"/>
      <c r="T75" s="164"/>
      <c r="U75" s="164"/>
    </row>
    <row r="76" spans="1:21" x14ac:dyDescent="0.2">
      <c r="A76" s="110" t="s">
        <v>18</v>
      </c>
      <c r="B76" s="164"/>
      <c r="C76" s="164"/>
      <c r="D76" s="164"/>
      <c r="E76" s="164"/>
      <c r="F76" s="164"/>
      <c r="G76" s="164"/>
      <c r="H76" s="164"/>
      <c r="I76" s="164"/>
      <c r="J76" s="164"/>
      <c r="K76" s="164"/>
      <c r="L76" s="164"/>
      <c r="M76" s="164"/>
      <c r="N76" s="164"/>
      <c r="O76" s="164"/>
      <c r="P76" s="164"/>
      <c r="Q76" s="164"/>
      <c r="R76" s="164"/>
      <c r="S76" s="164"/>
      <c r="T76" s="164"/>
      <c r="U76" s="164"/>
    </row>
    <row r="77" spans="1:21" x14ac:dyDescent="0.2">
      <c r="A77" s="110" t="s">
        <v>20</v>
      </c>
      <c r="B77" s="164"/>
      <c r="C77" s="164"/>
      <c r="D77" s="164"/>
      <c r="E77" s="164"/>
      <c r="F77" s="164"/>
      <c r="G77" s="164"/>
      <c r="H77" s="164"/>
      <c r="I77" s="164"/>
      <c r="J77" s="164"/>
      <c r="K77" s="164"/>
      <c r="L77" s="164"/>
      <c r="M77" s="164"/>
      <c r="N77" s="164"/>
      <c r="O77" s="164"/>
      <c r="P77" s="164"/>
      <c r="Q77" s="164"/>
      <c r="R77" s="164"/>
      <c r="S77" s="164"/>
      <c r="T77" s="164"/>
      <c r="U77" s="164"/>
    </row>
    <row r="78" spans="1:21" x14ac:dyDescent="0.2">
      <c r="A78" s="110" t="s">
        <v>22</v>
      </c>
      <c r="B78" s="164"/>
      <c r="C78" s="164"/>
      <c r="D78" s="164"/>
      <c r="E78" s="164"/>
      <c r="F78" s="164"/>
      <c r="G78" s="164"/>
      <c r="H78" s="164"/>
      <c r="I78" s="164"/>
      <c r="J78" s="164"/>
      <c r="K78" s="164"/>
      <c r="L78" s="164"/>
      <c r="M78" s="164"/>
      <c r="N78" s="164"/>
      <c r="O78" s="164"/>
      <c r="P78" s="164"/>
      <c r="Q78" s="164"/>
      <c r="R78" s="164"/>
      <c r="S78" s="164"/>
      <c r="T78" s="164"/>
      <c r="U78" s="164"/>
    </row>
    <row r="79" spans="1:21" x14ac:dyDescent="0.2">
      <c r="A79" s="110" t="s">
        <v>24</v>
      </c>
      <c r="B79" s="164"/>
      <c r="C79" s="164"/>
      <c r="D79" s="164"/>
      <c r="E79" s="164"/>
      <c r="F79" s="164"/>
      <c r="G79" s="164"/>
      <c r="H79" s="164"/>
      <c r="I79" s="164"/>
      <c r="J79" s="164"/>
      <c r="K79" s="164"/>
      <c r="L79" s="164"/>
      <c r="M79" s="164"/>
      <c r="N79" s="164"/>
      <c r="O79" s="164"/>
      <c r="P79" s="164"/>
      <c r="Q79" s="164"/>
      <c r="R79" s="164"/>
      <c r="S79" s="164"/>
      <c r="T79" s="164"/>
      <c r="U79" s="164"/>
    </row>
    <row r="80" spans="1:21" x14ac:dyDescent="0.2">
      <c r="A80" s="110" t="s">
        <v>25</v>
      </c>
      <c r="B80" s="164"/>
      <c r="C80" s="164"/>
      <c r="D80" s="164"/>
      <c r="E80" s="164"/>
      <c r="F80" s="164"/>
      <c r="G80" s="164"/>
      <c r="H80" s="164"/>
      <c r="I80" s="164"/>
      <c r="J80" s="164"/>
      <c r="K80" s="164"/>
      <c r="L80" s="164"/>
      <c r="M80" s="164"/>
      <c r="N80" s="164"/>
      <c r="O80" s="164"/>
      <c r="P80" s="164"/>
      <c r="Q80" s="164"/>
      <c r="R80" s="164"/>
      <c r="S80" s="164"/>
      <c r="T80" s="164"/>
      <c r="U80" s="164"/>
    </row>
    <row r="81" spans="1:21" x14ac:dyDescent="0.2">
      <c r="A81" s="110" t="s">
        <v>26</v>
      </c>
      <c r="B81" s="164"/>
      <c r="C81" s="164"/>
      <c r="D81" s="164"/>
      <c r="E81" s="164"/>
      <c r="F81" s="164"/>
      <c r="G81" s="164"/>
      <c r="H81" s="164"/>
      <c r="I81" s="164"/>
      <c r="J81" s="164"/>
      <c r="K81" s="164"/>
      <c r="L81" s="164"/>
      <c r="M81" s="164"/>
      <c r="N81" s="164"/>
      <c r="O81" s="164"/>
      <c r="P81" s="164"/>
      <c r="Q81" s="164"/>
      <c r="R81" s="164"/>
      <c r="S81" s="164"/>
      <c r="T81" s="164"/>
      <c r="U81" s="164"/>
    </row>
    <row r="82" spans="1:21" x14ac:dyDescent="0.2">
      <c r="A82" s="110" t="s">
        <v>103</v>
      </c>
      <c r="B82" s="164"/>
      <c r="C82" s="164"/>
      <c r="D82" s="164"/>
      <c r="E82" s="164"/>
      <c r="F82" s="164"/>
      <c r="G82" s="164"/>
      <c r="H82" s="164"/>
      <c r="I82" s="164"/>
      <c r="J82" s="164"/>
      <c r="K82" s="164"/>
      <c r="L82" s="164"/>
      <c r="M82" s="164"/>
      <c r="N82" s="164"/>
      <c r="O82" s="164"/>
      <c r="P82" s="164"/>
      <c r="Q82" s="164"/>
      <c r="R82" s="164"/>
      <c r="S82" s="164"/>
      <c r="T82" s="164"/>
      <c r="U82" s="164"/>
    </row>
    <row r="83" spans="1:21" x14ac:dyDescent="0.2">
      <c r="A83" s="110" t="s">
        <v>104</v>
      </c>
      <c r="B83" s="164"/>
      <c r="C83" s="164"/>
      <c r="D83" s="164"/>
      <c r="E83" s="164"/>
      <c r="F83" s="164"/>
      <c r="G83" s="164"/>
      <c r="H83" s="164"/>
      <c r="I83" s="164"/>
      <c r="J83" s="164"/>
      <c r="K83" s="164"/>
      <c r="L83" s="164"/>
      <c r="M83" s="164"/>
      <c r="N83" s="164"/>
      <c r="O83" s="164"/>
      <c r="P83" s="164"/>
      <c r="Q83" s="164"/>
      <c r="R83" s="164"/>
      <c r="S83" s="164"/>
      <c r="T83" s="164"/>
      <c r="U83" s="164"/>
    </row>
    <row r="84" spans="1:21" x14ac:dyDescent="0.2">
      <c r="A84" s="164"/>
      <c r="B84" s="164"/>
      <c r="C84" s="164"/>
      <c r="D84" s="164"/>
      <c r="E84" s="164"/>
      <c r="F84" s="164"/>
      <c r="G84" s="164"/>
      <c r="H84" s="164"/>
      <c r="I84" s="164"/>
      <c r="J84" s="164"/>
      <c r="K84" s="164"/>
      <c r="L84" s="164"/>
      <c r="M84" s="164"/>
      <c r="N84" s="164"/>
      <c r="O84" s="164"/>
      <c r="P84" s="164"/>
      <c r="Q84" s="164"/>
      <c r="R84" s="164"/>
      <c r="S84" s="164"/>
      <c r="T84" s="164"/>
      <c r="U84" s="164"/>
    </row>
    <row r="85" spans="1:21" x14ac:dyDescent="0.2">
      <c r="A85" s="164"/>
      <c r="B85" s="164"/>
      <c r="C85" s="164"/>
      <c r="D85" s="164"/>
      <c r="E85" s="164"/>
      <c r="F85" s="164"/>
      <c r="G85" s="164"/>
      <c r="H85" s="164"/>
      <c r="I85" s="164"/>
      <c r="J85" s="164"/>
      <c r="K85" s="164"/>
      <c r="L85" s="164"/>
      <c r="M85" s="164"/>
      <c r="N85" s="164"/>
      <c r="O85" s="164"/>
      <c r="P85" s="164"/>
      <c r="Q85" s="164"/>
      <c r="R85" s="164"/>
      <c r="S85" s="164"/>
      <c r="T85" s="164"/>
      <c r="U85" s="164"/>
    </row>
    <row r="86" spans="1:21" x14ac:dyDescent="0.2">
      <c r="A86" s="164"/>
      <c r="B86" s="164"/>
      <c r="C86" s="164"/>
      <c r="D86" s="164"/>
      <c r="E86" s="164"/>
      <c r="F86" s="164"/>
      <c r="G86" s="164"/>
      <c r="H86" s="164"/>
      <c r="I86" s="164"/>
      <c r="J86" s="164"/>
      <c r="K86" s="164"/>
      <c r="L86" s="164"/>
      <c r="M86" s="164"/>
      <c r="N86" s="164"/>
      <c r="O86" s="164"/>
      <c r="P86" s="164"/>
      <c r="Q86" s="164"/>
      <c r="R86" s="164"/>
      <c r="S86" s="164"/>
      <c r="T86" s="164"/>
      <c r="U86" s="164"/>
    </row>
    <row r="87" spans="1:21" x14ac:dyDescent="0.2">
      <c r="A87" s="164"/>
      <c r="B87" s="164"/>
      <c r="C87" s="164"/>
      <c r="D87" s="164"/>
      <c r="E87" s="164"/>
      <c r="F87" s="164"/>
      <c r="G87" s="164"/>
      <c r="H87" s="164"/>
      <c r="I87" s="164"/>
      <c r="J87" s="164"/>
      <c r="K87" s="164"/>
      <c r="L87" s="164"/>
      <c r="M87" s="164"/>
      <c r="N87" s="164"/>
      <c r="O87" s="164"/>
      <c r="P87" s="164"/>
      <c r="Q87" s="164"/>
      <c r="R87" s="164"/>
      <c r="S87" s="164"/>
      <c r="T87" s="164"/>
      <c r="U87" s="164"/>
    </row>
    <row r="88" spans="1:21" x14ac:dyDescent="0.2">
      <c r="A88" s="164"/>
      <c r="B88" s="164"/>
      <c r="C88" s="164"/>
      <c r="D88" s="164"/>
      <c r="E88" s="164"/>
      <c r="F88" s="164"/>
      <c r="G88" s="164"/>
      <c r="H88" s="164"/>
      <c r="I88" s="164"/>
      <c r="J88" s="164"/>
      <c r="K88" s="164"/>
      <c r="L88" s="164"/>
      <c r="M88" s="164"/>
      <c r="N88" s="164"/>
      <c r="O88" s="164"/>
      <c r="P88" s="164"/>
      <c r="Q88" s="164"/>
      <c r="R88" s="164"/>
      <c r="S88" s="164"/>
      <c r="T88" s="164"/>
      <c r="U88" s="164"/>
    </row>
    <row r="89" spans="1:21" x14ac:dyDescent="0.2">
      <c r="A89" s="164"/>
      <c r="B89" s="164"/>
      <c r="C89" s="164"/>
      <c r="D89" s="164"/>
      <c r="E89" s="164"/>
      <c r="F89" s="164"/>
      <c r="G89" s="164"/>
      <c r="H89" s="164"/>
      <c r="I89" s="164"/>
      <c r="J89" s="164"/>
      <c r="K89" s="164"/>
      <c r="L89" s="164"/>
      <c r="M89" s="164"/>
      <c r="N89" s="164"/>
      <c r="O89" s="164"/>
      <c r="P89" s="164"/>
      <c r="Q89" s="164"/>
      <c r="R89" s="164"/>
      <c r="S89" s="164"/>
      <c r="T89" s="164"/>
      <c r="U89" s="164"/>
    </row>
    <row r="90" spans="1:21" x14ac:dyDescent="0.2">
      <c r="A90" s="164"/>
      <c r="B90" s="164"/>
      <c r="C90" s="164"/>
      <c r="D90" s="164"/>
      <c r="E90" s="164"/>
      <c r="F90" s="164"/>
      <c r="G90" s="164"/>
      <c r="H90" s="164"/>
      <c r="I90" s="164"/>
      <c r="J90" s="164"/>
      <c r="K90" s="164"/>
      <c r="L90" s="164"/>
      <c r="M90" s="164"/>
      <c r="N90" s="164"/>
      <c r="O90" s="164"/>
      <c r="P90" s="164"/>
      <c r="Q90" s="164"/>
      <c r="R90" s="164"/>
      <c r="S90" s="164"/>
      <c r="T90" s="164"/>
      <c r="U90" s="164"/>
    </row>
    <row r="91" spans="1:21" x14ac:dyDescent="0.2">
      <c r="A91" s="164"/>
      <c r="B91" s="164"/>
      <c r="C91" s="164"/>
      <c r="D91" s="164"/>
      <c r="E91" s="164"/>
      <c r="F91" s="164"/>
      <c r="G91" s="164"/>
      <c r="H91" s="164"/>
      <c r="I91" s="164"/>
      <c r="J91" s="164"/>
      <c r="K91" s="164"/>
      <c r="L91" s="164"/>
      <c r="M91" s="164"/>
      <c r="N91" s="164"/>
      <c r="O91" s="164"/>
      <c r="P91" s="164"/>
      <c r="Q91" s="164"/>
      <c r="R91" s="164"/>
      <c r="S91" s="164"/>
      <c r="T91" s="164"/>
      <c r="U91" s="164"/>
    </row>
  </sheetData>
  <mergeCells count="35"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  <mergeCell ref="U8:U9"/>
    <mergeCell ref="E7:K7"/>
    <mergeCell ref="A8:A9"/>
    <mergeCell ref="B8:E8"/>
    <mergeCell ref="F8:F9"/>
    <mergeCell ref="G8:G9"/>
    <mergeCell ref="H8:H9"/>
    <mergeCell ref="I8:L8"/>
    <mergeCell ref="O32:P33"/>
    <mergeCell ref="Q32:T32"/>
    <mergeCell ref="M8:M9"/>
    <mergeCell ref="N8:N9"/>
    <mergeCell ref="O8:O9"/>
    <mergeCell ref="P8:S8"/>
    <mergeCell ref="T8:T9"/>
    <mergeCell ref="A35:E35"/>
    <mergeCell ref="A32:B33"/>
    <mergeCell ref="C32:F32"/>
    <mergeCell ref="H32:I33"/>
    <mergeCell ref="J32:M32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abSelected="1" zoomScaleNormal="100" workbookViewId="0">
      <selection activeCell="W10" sqref="W10"/>
    </sheetView>
  </sheetViews>
  <sheetFormatPr baseColWidth="10" defaultColWidth="11.5703125" defaultRowHeight="12" x14ac:dyDescent="0.2"/>
  <cols>
    <col min="1" max="1" width="6.85546875" style="110" customWidth="1"/>
    <col min="2" max="2" width="4.28515625" style="110" customWidth="1"/>
    <col min="3" max="3" width="4.140625" style="110" customWidth="1"/>
    <col min="4" max="4" width="4.5703125" style="110" customWidth="1"/>
    <col min="5" max="5" width="3.7109375" style="110" customWidth="1"/>
    <col min="6" max="7" width="6" style="110" customWidth="1"/>
    <col min="8" max="8" width="6.5703125" style="110" customWidth="1"/>
    <col min="9" max="10" width="4.28515625" style="110" customWidth="1"/>
    <col min="11" max="11" width="4.5703125" style="110" customWidth="1"/>
    <col min="12" max="12" width="4.140625" style="110" customWidth="1"/>
    <col min="13" max="13" width="5.42578125" style="110" customWidth="1"/>
    <col min="14" max="14" width="6" style="110" customWidth="1"/>
    <col min="15" max="15" width="6.42578125" style="110" customWidth="1"/>
    <col min="16" max="17" width="4.28515625" style="110" customWidth="1"/>
    <col min="18" max="18" width="4.5703125" style="110" customWidth="1"/>
    <col min="19" max="19" width="4" style="110" customWidth="1"/>
    <col min="20" max="21" width="6" style="110" customWidth="1"/>
    <col min="22" max="16384" width="11.5703125" style="110"/>
  </cols>
  <sheetData>
    <row r="1" spans="1:21" ht="21.75" customHeight="1" x14ac:dyDescent="0.2">
      <c r="A1" s="107" t="s">
        <v>31</v>
      </c>
      <c r="B1" s="107"/>
      <c r="C1" s="107"/>
      <c r="D1" s="107"/>
      <c r="E1" s="107"/>
      <c r="F1" s="107"/>
      <c r="G1" s="107"/>
      <c r="H1" s="107"/>
      <c r="I1" s="107"/>
      <c r="J1" s="107"/>
      <c r="K1" s="108"/>
      <c r="L1" s="109"/>
      <c r="M1" s="109"/>
      <c r="N1" s="109"/>
      <c r="O1" s="109"/>
      <c r="P1" s="109"/>
      <c r="Q1" s="109"/>
      <c r="R1" s="109"/>
      <c r="S1" s="109"/>
      <c r="T1" s="109"/>
      <c r="U1" s="109"/>
    </row>
    <row r="2" spans="1:21" ht="15.75" customHeight="1" x14ac:dyDescent="0.2">
      <c r="A2" s="237" t="s">
        <v>36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  <c r="Q2" s="237"/>
      <c r="R2" s="237"/>
      <c r="S2" s="237"/>
      <c r="T2" s="237"/>
      <c r="U2" s="237"/>
    </row>
    <row r="3" spans="1:21" ht="7.5" customHeight="1" x14ac:dyDescent="0.2">
      <c r="A3" s="111"/>
      <c r="B3" s="111"/>
      <c r="C3" s="111"/>
      <c r="D3" s="111"/>
      <c r="E3" s="111"/>
      <c r="F3" s="111"/>
      <c r="G3" s="111"/>
      <c r="H3" s="111"/>
      <c r="I3" s="111"/>
      <c r="J3" s="111"/>
      <c r="K3" s="109"/>
      <c r="L3" s="109"/>
      <c r="M3" s="109"/>
      <c r="N3" s="109"/>
      <c r="O3" s="109"/>
      <c r="P3" s="109"/>
      <c r="Q3" s="109"/>
      <c r="R3" s="109"/>
      <c r="S3" s="109"/>
      <c r="T3" s="109"/>
      <c r="U3" s="109"/>
    </row>
    <row r="4" spans="1:21" ht="12.75" customHeight="1" x14ac:dyDescent="0.2">
      <c r="A4" s="235" t="s">
        <v>50</v>
      </c>
      <c r="B4" s="235"/>
      <c r="C4" s="235"/>
      <c r="D4" s="111"/>
      <c r="E4" s="239" t="s">
        <v>56</v>
      </c>
      <c r="F4" s="239"/>
      <c r="G4" s="239"/>
      <c r="H4" s="239"/>
      <c r="I4" s="112"/>
      <c r="J4" s="112"/>
      <c r="K4" s="113"/>
      <c r="L4" s="109"/>
      <c r="M4" s="109"/>
      <c r="N4" s="109"/>
      <c r="O4" s="113"/>
      <c r="P4" s="113"/>
      <c r="Q4" s="113"/>
      <c r="R4" s="113"/>
      <c r="S4" s="113"/>
      <c r="T4" s="113"/>
      <c r="U4" s="113"/>
    </row>
    <row r="5" spans="1:21" ht="12.75" customHeight="1" x14ac:dyDescent="0.2">
      <c r="A5" s="229" t="s">
        <v>52</v>
      </c>
      <c r="B5" s="229"/>
      <c r="C5" s="229"/>
      <c r="D5" s="239" t="str">
        <f>'G-1'!D5:H5</f>
        <v>CALLE 96 X CARRERA 46</v>
      </c>
      <c r="E5" s="239"/>
      <c r="F5" s="239"/>
      <c r="G5" s="239"/>
      <c r="H5" s="239"/>
      <c r="I5" s="229" t="s">
        <v>49</v>
      </c>
      <c r="J5" s="229"/>
      <c r="K5" s="229"/>
      <c r="L5" s="238">
        <f>'G-1'!L5:N5</f>
        <v>0</v>
      </c>
      <c r="M5" s="238"/>
      <c r="N5" s="238"/>
      <c r="O5" s="109"/>
      <c r="P5" s="229" t="s">
        <v>53</v>
      </c>
      <c r="Q5" s="229"/>
      <c r="R5" s="229"/>
      <c r="S5" s="238" t="s">
        <v>113</v>
      </c>
      <c r="T5" s="238"/>
      <c r="U5" s="238"/>
    </row>
    <row r="6" spans="1:21" ht="12.75" customHeight="1" x14ac:dyDescent="0.2">
      <c r="A6" s="229" t="s">
        <v>51</v>
      </c>
      <c r="B6" s="229"/>
      <c r="C6" s="229"/>
      <c r="D6" s="236" t="s">
        <v>141</v>
      </c>
      <c r="E6" s="236"/>
      <c r="F6" s="236"/>
      <c r="G6" s="236"/>
      <c r="H6" s="236"/>
      <c r="I6" s="229" t="s">
        <v>55</v>
      </c>
      <c r="J6" s="229"/>
      <c r="K6" s="229"/>
      <c r="L6" s="240">
        <v>2</v>
      </c>
      <c r="M6" s="240"/>
      <c r="N6" s="240"/>
      <c r="O6" s="114"/>
      <c r="P6" s="229" t="s">
        <v>54</v>
      </c>
      <c r="Q6" s="229"/>
      <c r="R6" s="229"/>
      <c r="S6" s="234">
        <f>'G-1'!S6:U6</f>
        <v>42465</v>
      </c>
      <c r="T6" s="234"/>
      <c r="U6" s="234"/>
    </row>
    <row r="7" spans="1:21" ht="11.25" customHeight="1" x14ac:dyDescent="0.2">
      <c r="A7" s="115"/>
      <c r="B7" s="108"/>
      <c r="C7" s="108"/>
      <c r="D7" s="108"/>
      <c r="E7" s="233"/>
      <c r="F7" s="233"/>
      <c r="G7" s="233"/>
      <c r="H7" s="233"/>
      <c r="I7" s="233"/>
      <c r="J7" s="233"/>
      <c r="K7" s="233"/>
      <c r="L7" s="109"/>
      <c r="M7" s="109"/>
      <c r="N7" s="116"/>
      <c r="O7" s="109"/>
      <c r="P7" s="109"/>
      <c r="Q7" s="109"/>
      <c r="R7" s="109"/>
      <c r="S7" s="109"/>
      <c r="T7" s="109"/>
      <c r="U7" s="109"/>
    </row>
    <row r="8" spans="1:21" ht="12.75" customHeight="1" x14ac:dyDescent="0.2">
      <c r="A8" s="226" t="s">
        <v>34</v>
      </c>
      <c r="B8" s="230" t="s">
        <v>32</v>
      </c>
      <c r="C8" s="231"/>
      <c r="D8" s="231"/>
      <c r="E8" s="232"/>
      <c r="F8" s="226" t="s">
        <v>33</v>
      </c>
      <c r="G8" s="226" t="s">
        <v>35</v>
      </c>
      <c r="H8" s="226" t="s">
        <v>34</v>
      </c>
      <c r="I8" s="230" t="s">
        <v>32</v>
      </c>
      <c r="J8" s="231"/>
      <c r="K8" s="231"/>
      <c r="L8" s="232"/>
      <c r="M8" s="226" t="s">
        <v>33</v>
      </c>
      <c r="N8" s="226" t="s">
        <v>35</v>
      </c>
      <c r="O8" s="226" t="s">
        <v>34</v>
      </c>
      <c r="P8" s="230" t="s">
        <v>32</v>
      </c>
      <c r="Q8" s="231"/>
      <c r="R8" s="231"/>
      <c r="S8" s="232"/>
      <c r="T8" s="226" t="s">
        <v>33</v>
      </c>
      <c r="U8" s="226" t="s">
        <v>35</v>
      </c>
    </row>
    <row r="9" spans="1:21" ht="12" customHeight="1" thickBot="1" x14ac:dyDescent="0.25">
      <c r="A9" s="228"/>
      <c r="B9" s="117" t="s">
        <v>48</v>
      </c>
      <c r="C9" s="117" t="s">
        <v>0</v>
      </c>
      <c r="D9" s="117" t="s">
        <v>2</v>
      </c>
      <c r="E9" s="118" t="s">
        <v>3</v>
      </c>
      <c r="F9" s="228"/>
      <c r="G9" s="228"/>
      <c r="H9" s="228"/>
      <c r="I9" s="119" t="s">
        <v>48</v>
      </c>
      <c r="J9" s="119" t="s">
        <v>0</v>
      </c>
      <c r="K9" s="117" t="s">
        <v>2</v>
      </c>
      <c r="L9" s="118" t="s">
        <v>3</v>
      </c>
      <c r="M9" s="228"/>
      <c r="N9" s="228"/>
      <c r="O9" s="228"/>
      <c r="P9" s="119" t="s">
        <v>48</v>
      </c>
      <c r="Q9" s="119" t="s">
        <v>0</v>
      </c>
      <c r="R9" s="117" t="s">
        <v>2</v>
      </c>
      <c r="S9" s="118" t="s">
        <v>3</v>
      </c>
      <c r="T9" s="228"/>
      <c r="U9" s="227"/>
    </row>
    <row r="10" spans="1:21" ht="24" customHeight="1" x14ac:dyDescent="0.2">
      <c r="A10" s="120" t="s">
        <v>125</v>
      </c>
      <c r="B10" s="121">
        <v>3</v>
      </c>
      <c r="C10" s="121">
        <v>8</v>
      </c>
      <c r="D10" s="121">
        <v>0</v>
      </c>
      <c r="E10" s="121">
        <v>3</v>
      </c>
      <c r="F10" s="122">
        <f t="shared" ref="F10:F31" si="0">B10*0.5+C10*1+D10*2+E10*2.5</f>
        <v>17</v>
      </c>
      <c r="G10" s="123"/>
      <c r="H10" s="124" t="s">
        <v>99</v>
      </c>
      <c r="I10" s="121">
        <v>28</v>
      </c>
      <c r="J10" s="121">
        <v>150</v>
      </c>
      <c r="K10" s="121">
        <v>5</v>
      </c>
      <c r="L10" s="121">
        <v>10</v>
      </c>
      <c r="M10" s="122">
        <f t="shared" ref="M10:M31" si="1">I10*0.5+J10*1+K10*2+L10*2.5</f>
        <v>199</v>
      </c>
      <c r="N10" s="123">
        <f>F29+F30+F31+M10</f>
        <v>776.5</v>
      </c>
      <c r="O10" s="124" t="s">
        <v>130</v>
      </c>
      <c r="P10" s="121">
        <v>56</v>
      </c>
      <c r="Q10" s="121">
        <v>207</v>
      </c>
      <c r="R10" s="121">
        <v>2</v>
      </c>
      <c r="S10" s="121">
        <v>7</v>
      </c>
      <c r="T10" s="122">
        <f t="shared" ref="T10:T31" si="2">P10*0.5+Q10*1+R10*2+S10*2.5</f>
        <v>256.5</v>
      </c>
      <c r="U10" s="125"/>
    </row>
    <row r="11" spans="1:21" ht="24" customHeight="1" x14ac:dyDescent="0.2">
      <c r="A11" s="126" t="s">
        <v>126</v>
      </c>
      <c r="B11" s="127">
        <v>5</v>
      </c>
      <c r="C11" s="127">
        <v>11</v>
      </c>
      <c r="D11" s="127">
        <v>0</v>
      </c>
      <c r="E11" s="127">
        <v>2</v>
      </c>
      <c r="F11" s="128">
        <f t="shared" si="0"/>
        <v>18.5</v>
      </c>
      <c r="G11" s="129"/>
      <c r="H11" s="130" t="s">
        <v>100</v>
      </c>
      <c r="I11" s="127">
        <v>35</v>
      </c>
      <c r="J11" s="127">
        <v>142</v>
      </c>
      <c r="K11" s="127">
        <v>6</v>
      </c>
      <c r="L11" s="127">
        <v>4</v>
      </c>
      <c r="M11" s="128">
        <f t="shared" si="1"/>
        <v>181.5</v>
      </c>
      <c r="N11" s="129">
        <f>M11+M10+F31+F30</f>
        <v>764</v>
      </c>
      <c r="O11" s="130" t="s">
        <v>129</v>
      </c>
      <c r="P11" s="127">
        <v>36</v>
      </c>
      <c r="Q11" s="131">
        <v>147</v>
      </c>
      <c r="R11" s="131">
        <v>9</v>
      </c>
      <c r="S11" s="127">
        <v>8</v>
      </c>
      <c r="T11" s="128">
        <f t="shared" si="2"/>
        <v>203</v>
      </c>
      <c r="U11" s="132"/>
    </row>
    <row r="12" spans="1:21" ht="24" customHeight="1" x14ac:dyDescent="0.2">
      <c r="A12" s="133" t="s">
        <v>127</v>
      </c>
      <c r="B12" s="127">
        <v>8</v>
      </c>
      <c r="C12" s="127">
        <v>23</v>
      </c>
      <c r="D12" s="127">
        <v>1</v>
      </c>
      <c r="E12" s="127">
        <v>5</v>
      </c>
      <c r="F12" s="128">
        <f t="shared" si="0"/>
        <v>41.5</v>
      </c>
      <c r="G12" s="129"/>
      <c r="H12" s="134" t="s">
        <v>27</v>
      </c>
      <c r="I12" s="127">
        <v>31</v>
      </c>
      <c r="J12" s="127">
        <v>147</v>
      </c>
      <c r="K12" s="127">
        <v>6</v>
      </c>
      <c r="L12" s="127">
        <v>6</v>
      </c>
      <c r="M12" s="128">
        <f t="shared" si="1"/>
        <v>189.5</v>
      </c>
      <c r="N12" s="129">
        <f>M12+M11+M10+F31</f>
        <v>770</v>
      </c>
      <c r="O12" s="134" t="s">
        <v>29</v>
      </c>
      <c r="P12" s="127">
        <v>29</v>
      </c>
      <c r="Q12" s="131">
        <v>180</v>
      </c>
      <c r="R12" s="131">
        <v>6</v>
      </c>
      <c r="S12" s="127">
        <v>3</v>
      </c>
      <c r="T12" s="128">
        <f t="shared" si="2"/>
        <v>214</v>
      </c>
      <c r="U12" s="132"/>
    </row>
    <row r="13" spans="1:21" ht="24" customHeight="1" x14ac:dyDescent="0.2">
      <c r="A13" s="126" t="s">
        <v>128</v>
      </c>
      <c r="B13" s="131">
        <v>11</v>
      </c>
      <c r="C13" s="131">
        <v>47</v>
      </c>
      <c r="D13" s="131">
        <v>5</v>
      </c>
      <c r="E13" s="131">
        <v>1</v>
      </c>
      <c r="F13" s="128">
        <f t="shared" si="0"/>
        <v>65</v>
      </c>
      <c r="G13" s="135">
        <f>F13+F12+F11+F10</f>
        <v>142</v>
      </c>
      <c r="H13" s="130" t="s">
        <v>28</v>
      </c>
      <c r="I13" s="131">
        <v>31</v>
      </c>
      <c r="J13" s="131">
        <v>149</v>
      </c>
      <c r="K13" s="131">
        <v>4</v>
      </c>
      <c r="L13" s="131">
        <v>13</v>
      </c>
      <c r="M13" s="128">
        <f t="shared" si="1"/>
        <v>205</v>
      </c>
      <c r="N13" s="135">
        <f>M13+M12+M11+M10</f>
        <v>775</v>
      </c>
      <c r="O13" s="134" t="s">
        <v>30</v>
      </c>
      <c r="P13" s="131">
        <v>28</v>
      </c>
      <c r="Q13" s="131">
        <v>173</v>
      </c>
      <c r="R13" s="131">
        <v>5</v>
      </c>
      <c r="S13" s="131">
        <v>4</v>
      </c>
      <c r="T13" s="128">
        <f t="shared" si="2"/>
        <v>207</v>
      </c>
      <c r="U13" s="136">
        <f>T13+T12+T11+T10</f>
        <v>880.5</v>
      </c>
    </row>
    <row r="14" spans="1:21" ht="24" customHeight="1" x14ac:dyDescent="0.2">
      <c r="A14" s="126" t="s">
        <v>114</v>
      </c>
      <c r="B14" s="131">
        <v>13</v>
      </c>
      <c r="C14" s="131">
        <v>123</v>
      </c>
      <c r="D14" s="131">
        <v>2</v>
      </c>
      <c r="E14" s="131">
        <v>3</v>
      </c>
      <c r="F14" s="128">
        <f t="shared" si="0"/>
        <v>141</v>
      </c>
      <c r="G14" s="135">
        <f t="shared" ref="G14:G31" si="3">F14+F13+F12+F11</f>
        <v>266</v>
      </c>
      <c r="H14" s="130" t="s">
        <v>1</v>
      </c>
      <c r="I14" s="131">
        <v>29</v>
      </c>
      <c r="J14" s="131">
        <v>181</v>
      </c>
      <c r="K14" s="131">
        <v>4</v>
      </c>
      <c r="L14" s="131">
        <v>6</v>
      </c>
      <c r="M14" s="128">
        <f t="shared" si="1"/>
        <v>218.5</v>
      </c>
      <c r="N14" s="135">
        <f t="shared" ref="N14:N31" si="4">M14+M13+M12+M11</f>
        <v>794.5</v>
      </c>
      <c r="O14" s="134" t="s">
        <v>8</v>
      </c>
      <c r="P14" s="131">
        <v>63</v>
      </c>
      <c r="Q14" s="131">
        <v>162</v>
      </c>
      <c r="R14" s="131">
        <v>6</v>
      </c>
      <c r="S14" s="131">
        <v>6</v>
      </c>
      <c r="T14" s="128">
        <f t="shared" si="2"/>
        <v>220.5</v>
      </c>
      <c r="U14" s="136">
        <f t="shared" ref="U14:U31" si="5">T14+T13+T12+T11</f>
        <v>844.5</v>
      </c>
    </row>
    <row r="15" spans="1:21" ht="24" customHeight="1" x14ac:dyDescent="0.2">
      <c r="A15" s="126" t="s">
        <v>115</v>
      </c>
      <c r="B15" s="131">
        <v>20</v>
      </c>
      <c r="C15" s="131">
        <v>212</v>
      </c>
      <c r="D15" s="131">
        <v>8</v>
      </c>
      <c r="E15" s="131">
        <v>0</v>
      </c>
      <c r="F15" s="128">
        <f t="shared" si="0"/>
        <v>238</v>
      </c>
      <c r="G15" s="135">
        <f t="shared" si="3"/>
        <v>485.5</v>
      </c>
      <c r="H15" s="130" t="s">
        <v>4</v>
      </c>
      <c r="I15" s="131">
        <v>44</v>
      </c>
      <c r="J15" s="131">
        <v>195</v>
      </c>
      <c r="K15" s="131">
        <v>3</v>
      </c>
      <c r="L15" s="131">
        <v>5</v>
      </c>
      <c r="M15" s="128">
        <f t="shared" si="1"/>
        <v>235.5</v>
      </c>
      <c r="N15" s="135">
        <f t="shared" si="4"/>
        <v>848.5</v>
      </c>
      <c r="O15" s="130" t="s">
        <v>10</v>
      </c>
      <c r="P15" s="131">
        <v>49</v>
      </c>
      <c r="Q15" s="131">
        <v>225</v>
      </c>
      <c r="R15" s="131">
        <v>5</v>
      </c>
      <c r="S15" s="131">
        <v>4</v>
      </c>
      <c r="T15" s="128">
        <f t="shared" si="2"/>
        <v>269.5</v>
      </c>
      <c r="U15" s="136">
        <f t="shared" si="5"/>
        <v>911</v>
      </c>
    </row>
    <row r="16" spans="1:21" ht="24" customHeight="1" x14ac:dyDescent="0.2">
      <c r="A16" s="126" t="s">
        <v>95</v>
      </c>
      <c r="B16" s="131">
        <v>38</v>
      </c>
      <c r="C16" s="131">
        <v>329</v>
      </c>
      <c r="D16" s="131">
        <v>7</v>
      </c>
      <c r="E16" s="131">
        <v>1</v>
      </c>
      <c r="F16" s="128">
        <f t="shared" si="0"/>
        <v>364.5</v>
      </c>
      <c r="G16" s="135">
        <f t="shared" si="3"/>
        <v>808.5</v>
      </c>
      <c r="H16" s="130" t="s">
        <v>5</v>
      </c>
      <c r="I16" s="131">
        <v>30</v>
      </c>
      <c r="J16" s="131">
        <v>220</v>
      </c>
      <c r="K16" s="131">
        <v>3</v>
      </c>
      <c r="L16" s="131">
        <v>6</v>
      </c>
      <c r="M16" s="128">
        <f t="shared" si="1"/>
        <v>256</v>
      </c>
      <c r="N16" s="135">
        <f t="shared" si="4"/>
        <v>915</v>
      </c>
      <c r="O16" s="130" t="s">
        <v>13</v>
      </c>
      <c r="P16" s="131">
        <v>52</v>
      </c>
      <c r="Q16" s="131">
        <v>225</v>
      </c>
      <c r="R16" s="131">
        <v>6</v>
      </c>
      <c r="S16" s="131">
        <v>3</v>
      </c>
      <c r="T16" s="128">
        <f t="shared" si="2"/>
        <v>270.5</v>
      </c>
      <c r="U16" s="136">
        <f t="shared" si="5"/>
        <v>967.5</v>
      </c>
    </row>
    <row r="17" spans="1:21" ht="24" customHeight="1" x14ac:dyDescent="0.2">
      <c r="A17" s="126" t="s">
        <v>96</v>
      </c>
      <c r="B17" s="131">
        <v>33</v>
      </c>
      <c r="C17" s="131">
        <v>312</v>
      </c>
      <c r="D17" s="131">
        <v>5</v>
      </c>
      <c r="E17" s="131">
        <v>4</v>
      </c>
      <c r="F17" s="128">
        <f t="shared" si="0"/>
        <v>348.5</v>
      </c>
      <c r="G17" s="135">
        <f t="shared" si="3"/>
        <v>1092</v>
      </c>
      <c r="H17" s="130" t="s">
        <v>6</v>
      </c>
      <c r="I17" s="131">
        <v>45</v>
      </c>
      <c r="J17" s="131">
        <v>260</v>
      </c>
      <c r="K17" s="131">
        <v>4</v>
      </c>
      <c r="L17" s="131">
        <v>10</v>
      </c>
      <c r="M17" s="128">
        <f t="shared" si="1"/>
        <v>315.5</v>
      </c>
      <c r="N17" s="135">
        <f t="shared" si="4"/>
        <v>1025.5</v>
      </c>
      <c r="O17" s="130" t="s">
        <v>16</v>
      </c>
      <c r="P17" s="131">
        <v>68</v>
      </c>
      <c r="Q17" s="131">
        <v>229</v>
      </c>
      <c r="R17" s="131">
        <v>5</v>
      </c>
      <c r="S17" s="131">
        <v>5</v>
      </c>
      <c r="T17" s="128">
        <f t="shared" si="2"/>
        <v>285.5</v>
      </c>
      <c r="U17" s="136">
        <f t="shared" si="5"/>
        <v>1046</v>
      </c>
    </row>
    <row r="18" spans="1:21" ht="24" customHeight="1" x14ac:dyDescent="0.2">
      <c r="A18" s="126" t="s">
        <v>97</v>
      </c>
      <c r="B18" s="131">
        <v>36</v>
      </c>
      <c r="C18" s="131">
        <v>206</v>
      </c>
      <c r="D18" s="131">
        <v>4</v>
      </c>
      <c r="E18" s="131">
        <v>4</v>
      </c>
      <c r="F18" s="128">
        <f t="shared" si="0"/>
        <v>242</v>
      </c>
      <c r="G18" s="135">
        <f t="shared" si="3"/>
        <v>1193</v>
      </c>
      <c r="H18" s="130" t="s">
        <v>7</v>
      </c>
      <c r="I18" s="131">
        <v>35</v>
      </c>
      <c r="J18" s="131">
        <v>263</v>
      </c>
      <c r="K18" s="131">
        <v>5</v>
      </c>
      <c r="L18" s="131">
        <v>7</v>
      </c>
      <c r="M18" s="128">
        <f t="shared" si="1"/>
        <v>308</v>
      </c>
      <c r="N18" s="135">
        <f t="shared" si="4"/>
        <v>1115</v>
      </c>
      <c r="O18" s="130" t="s">
        <v>41</v>
      </c>
      <c r="P18" s="131">
        <v>57</v>
      </c>
      <c r="Q18" s="131">
        <v>238</v>
      </c>
      <c r="R18" s="131">
        <v>4</v>
      </c>
      <c r="S18" s="131">
        <v>5</v>
      </c>
      <c r="T18" s="128">
        <f t="shared" si="2"/>
        <v>287</v>
      </c>
      <c r="U18" s="136">
        <f t="shared" si="5"/>
        <v>1112.5</v>
      </c>
    </row>
    <row r="19" spans="1:21" ht="24" customHeight="1" x14ac:dyDescent="0.2">
      <c r="A19" s="126" t="s">
        <v>98</v>
      </c>
      <c r="B19" s="131">
        <v>38</v>
      </c>
      <c r="C19" s="131">
        <v>216</v>
      </c>
      <c r="D19" s="131">
        <v>3</v>
      </c>
      <c r="E19" s="131">
        <v>6</v>
      </c>
      <c r="F19" s="128">
        <f t="shared" si="0"/>
        <v>256</v>
      </c>
      <c r="G19" s="135">
        <f t="shared" si="3"/>
        <v>1211</v>
      </c>
      <c r="H19" s="130" t="s">
        <v>9</v>
      </c>
      <c r="I19" s="131">
        <v>31</v>
      </c>
      <c r="J19" s="131">
        <v>244</v>
      </c>
      <c r="K19" s="131">
        <v>4</v>
      </c>
      <c r="L19" s="131">
        <v>5</v>
      </c>
      <c r="M19" s="128">
        <f t="shared" si="1"/>
        <v>280</v>
      </c>
      <c r="N19" s="135">
        <f t="shared" si="4"/>
        <v>1159.5</v>
      </c>
      <c r="O19" s="130" t="s">
        <v>42</v>
      </c>
      <c r="P19" s="131">
        <v>49</v>
      </c>
      <c r="Q19" s="131">
        <v>217</v>
      </c>
      <c r="R19" s="131">
        <v>2</v>
      </c>
      <c r="S19" s="131">
        <v>3</v>
      </c>
      <c r="T19" s="128">
        <f t="shared" si="2"/>
        <v>253</v>
      </c>
      <c r="U19" s="136">
        <f t="shared" si="5"/>
        <v>1096</v>
      </c>
    </row>
    <row r="20" spans="1:21" ht="24" customHeight="1" x14ac:dyDescent="0.2">
      <c r="A20" s="126" t="s">
        <v>11</v>
      </c>
      <c r="B20" s="131">
        <v>23</v>
      </c>
      <c r="C20" s="131">
        <v>168</v>
      </c>
      <c r="D20" s="131">
        <v>7</v>
      </c>
      <c r="E20" s="131">
        <v>6</v>
      </c>
      <c r="F20" s="128">
        <f t="shared" si="0"/>
        <v>208.5</v>
      </c>
      <c r="G20" s="135">
        <f t="shared" si="3"/>
        <v>1055</v>
      </c>
      <c r="H20" s="130" t="s">
        <v>12</v>
      </c>
      <c r="I20" s="131">
        <v>46</v>
      </c>
      <c r="J20" s="131">
        <v>202</v>
      </c>
      <c r="K20" s="131">
        <v>3</v>
      </c>
      <c r="L20" s="131">
        <v>9</v>
      </c>
      <c r="M20" s="128">
        <f t="shared" si="1"/>
        <v>253.5</v>
      </c>
      <c r="N20" s="135">
        <f t="shared" si="4"/>
        <v>1157</v>
      </c>
      <c r="O20" s="130" t="s">
        <v>107</v>
      </c>
      <c r="P20" s="131">
        <v>45</v>
      </c>
      <c r="Q20" s="131">
        <v>194</v>
      </c>
      <c r="R20" s="131">
        <v>4</v>
      </c>
      <c r="S20" s="131">
        <v>5</v>
      </c>
      <c r="T20" s="128">
        <f t="shared" si="2"/>
        <v>237</v>
      </c>
      <c r="U20" s="136">
        <f t="shared" si="5"/>
        <v>1062.5</v>
      </c>
    </row>
    <row r="21" spans="1:21" ht="24" customHeight="1" x14ac:dyDescent="0.2">
      <c r="A21" s="126" t="s">
        <v>14</v>
      </c>
      <c r="B21" s="131">
        <v>33</v>
      </c>
      <c r="C21" s="131">
        <v>159</v>
      </c>
      <c r="D21" s="131">
        <v>4</v>
      </c>
      <c r="E21" s="131">
        <v>3</v>
      </c>
      <c r="F21" s="128">
        <f t="shared" si="0"/>
        <v>191</v>
      </c>
      <c r="G21" s="135">
        <f t="shared" si="3"/>
        <v>897.5</v>
      </c>
      <c r="H21" s="130" t="s">
        <v>15</v>
      </c>
      <c r="I21" s="131">
        <v>41</v>
      </c>
      <c r="J21" s="131">
        <v>192</v>
      </c>
      <c r="K21" s="131">
        <v>8</v>
      </c>
      <c r="L21" s="131">
        <v>4</v>
      </c>
      <c r="M21" s="128">
        <f t="shared" si="1"/>
        <v>238.5</v>
      </c>
      <c r="N21" s="135">
        <f t="shared" si="4"/>
        <v>1080</v>
      </c>
      <c r="O21" s="130" t="s">
        <v>108</v>
      </c>
      <c r="P21" s="131">
        <v>30</v>
      </c>
      <c r="Q21" s="131">
        <v>209</v>
      </c>
      <c r="R21" s="131">
        <v>5</v>
      </c>
      <c r="S21" s="131">
        <v>2</v>
      </c>
      <c r="T21" s="128">
        <f t="shared" si="2"/>
        <v>239</v>
      </c>
      <c r="U21" s="136">
        <f t="shared" si="5"/>
        <v>1016</v>
      </c>
    </row>
    <row r="22" spans="1:21" ht="24" customHeight="1" x14ac:dyDescent="0.2">
      <c r="A22" s="126" t="s">
        <v>17</v>
      </c>
      <c r="B22" s="131">
        <v>48</v>
      </c>
      <c r="C22" s="131">
        <v>166</v>
      </c>
      <c r="D22" s="131">
        <v>2</v>
      </c>
      <c r="E22" s="131">
        <v>4</v>
      </c>
      <c r="F22" s="128">
        <f t="shared" si="0"/>
        <v>204</v>
      </c>
      <c r="G22" s="135">
        <f t="shared" si="3"/>
        <v>859.5</v>
      </c>
      <c r="H22" s="130" t="s">
        <v>18</v>
      </c>
      <c r="I22" s="131">
        <v>28</v>
      </c>
      <c r="J22" s="131">
        <v>169</v>
      </c>
      <c r="K22" s="131">
        <v>2</v>
      </c>
      <c r="L22" s="131">
        <v>5</v>
      </c>
      <c r="M22" s="128">
        <f t="shared" si="1"/>
        <v>199.5</v>
      </c>
      <c r="N22" s="135">
        <f t="shared" si="4"/>
        <v>971.5</v>
      </c>
      <c r="O22" s="130" t="s">
        <v>109</v>
      </c>
      <c r="P22" s="131">
        <v>33</v>
      </c>
      <c r="Q22" s="131">
        <v>226</v>
      </c>
      <c r="R22" s="131">
        <v>5</v>
      </c>
      <c r="S22" s="131">
        <v>3</v>
      </c>
      <c r="T22" s="128">
        <f t="shared" si="2"/>
        <v>260</v>
      </c>
      <c r="U22" s="136">
        <f t="shared" si="5"/>
        <v>989</v>
      </c>
    </row>
    <row r="23" spans="1:21" ht="24" customHeight="1" x14ac:dyDescent="0.2">
      <c r="A23" s="126" t="s">
        <v>19</v>
      </c>
      <c r="B23" s="131">
        <v>32</v>
      </c>
      <c r="C23" s="131">
        <v>214</v>
      </c>
      <c r="D23" s="131">
        <v>7</v>
      </c>
      <c r="E23" s="131">
        <v>3</v>
      </c>
      <c r="F23" s="128">
        <f t="shared" si="0"/>
        <v>251.5</v>
      </c>
      <c r="G23" s="135">
        <f t="shared" si="3"/>
        <v>855</v>
      </c>
      <c r="H23" s="130" t="s">
        <v>20</v>
      </c>
      <c r="I23" s="131">
        <v>32</v>
      </c>
      <c r="J23" s="131">
        <v>182</v>
      </c>
      <c r="K23" s="131">
        <v>3</v>
      </c>
      <c r="L23" s="131">
        <v>8</v>
      </c>
      <c r="M23" s="128">
        <f t="shared" si="1"/>
        <v>224</v>
      </c>
      <c r="N23" s="135">
        <f t="shared" si="4"/>
        <v>915.5</v>
      </c>
      <c r="O23" s="130" t="s">
        <v>110</v>
      </c>
      <c r="P23" s="131">
        <v>27</v>
      </c>
      <c r="Q23" s="131">
        <v>159</v>
      </c>
      <c r="R23" s="131">
        <v>3</v>
      </c>
      <c r="S23" s="131">
        <v>2</v>
      </c>
      <c r="T23" s="128">
        <f t="shared" si="2"/>
        <v>183.5</v>
      </c>
      <c r="U23" s="136">
        <f t="shared" si="5"/>
        <v>919.5</v>
      </c>
    </row>
    <row r="24" spans="1:21" ht="24" customHeight="1" x14ac:dyDescent="0.2">
      <c r="A24" s="126" t="s">
        <v>21</v>
      </c>
      <c r="B24" s="131">
        <v>38</v>
      </c>
      <c r="C24" s="131">
        <v>179</v>
      </c>
      <c r="D24" s="131">
        <v>6</v>
      </c>
      <c r="E24" s="131">
        <v>10</v>
      </c>
      <c r="F24" s="128">
        <f t="shared" si="0"/>
        <v>235</v>
      </c>
      <c r="G24" s="135">
        <f t="shared" si="3"/>
        <v>881.5</v>
      </c>
      <c r="H24" s="130" t="s">
        <v>22</v>
      </c>
      <c r="I24" s="131">
        <v>19</v>
      </c>
      <c r="J24" s="131">
        <v>182</v>
      </c>
      <c r="K24" s="131">
        <v>4</v>
      </c>
      <c r="L24" s="131">
        <v>3</v>
      </c>
      <c r="M24" s="128">
        <f t="shared" si="1"/>
        <v>207</v>
      </c>
      <c r="N24" s="135">
        <f t="shared" si="4"/>
        <v>869</v>
      </c>
      <c r="O24" s="130" t="s">
        <v>116</v>
      </c>
      <c r="P24" s="131">
        <v>36</v>
      </c>
      <c r="Q24" s="131">
        <v>164</v>
      </c>
      <c r="R24" s="131">
        <v>3</v>
      </c>
      <c r="S24" s="131">
        <v>4</v>
      </c>
      <c r="T24" s="128">
        <f t="shared" si="2"/>
        <v>198</v>
      </c>
      <c r="U24" s="136">
        <f t="shared" si="5"/>
        <v>880.5</v>
      </c>
    </row>
    <row r="25" spans="1:21" ht="24" customHeight="1" x14ac:dyDescent="0.2">
      <c r="A25" s="126" t="s">
        <v>23</v>
      </c>
      <c r="B25" s="131">
        <v>33</v>
      </c>
      <c r="C25" s="131">
        <v>192</v>
      </c>
      <c r="D25" s="131">
        <v>5</v>
      </c>
      <c r="E25" s="131">
        <v>9</v>
      </c>
      <c r="F25" s="128">
        <f t="shared" si="0"/>
        <v>241</v>
      </c>
      <c r="G25" s="135">
        <f t="shared" si="3"/>
        <v>931.5</v>
      </c>
      <c r="H25" s="130" t="s">
        <v>24</v>
      </c>
      <c r="I25" s="131">
        <v>31</v>
      </c>
      <c r="J25" s="131">
        <v>211</v>
      </c>
      <c r="K25" s="131">
        <v>3</v>
      </c>
      <c r="L25" s="131">
        <v>10</v>
      </c>
      <c r="M25" s="128">
        <f t="shared" si="1"/>
        <v>257.5</v>
      </c>
      <c r="N25" s="135">
        <f t="shared" si="4"/>
        <v>888</v>
      </c>
      <c r="O25" s="130" t="s">
        <v>117</v>
      </c>
      <c r="P25" s="131">
        <v>21</v>
      </c>
      <c r="Q25" s="131">
        <v>122</v>
      </c>
      <c r="R25" s="131">
        <v>5</v>
      </c>
      <c r="S25" s="131">
        <v>0</v>
      </c>
      <c r="T25" s="128">
        <f t="shared" si="2"/>
        <v>142.5</v>
      </c>
      <c r="U25" s="136">
        <f t="shared" si="5"/>
        <v>784</v>
      </c>
    </row>
    <row r="26" spans="1:21" ht="24" customHeight="1" x14ac:dyDescent="0.2">
      <c r="A26" s="126" t="s">
        <v>37</v>
      </c>
      <c r="B26" s="131">
        <v>36</v>
      </c>
      <c r="C26" s="131">
        <v>177</v>
      </c>
      <c r="D26" s="131">
        <v>2</v>
      </c>
      <c r="E26" s="131">
        <v>7</v>
      </c>
      <c r="F26" s="128">
        <f t="shared" si="0"/>
        <v>216.5</v>
      </c>
      <c r="G26" s="135">
        <f t="shared" si="3"/>
        <v>944</v>
      </c>
      <c r="H26" s="130" t="s">
        <v>25</v>
      </c>
      <c r="I26" s="131">
        <v>19</v>
      </c>
      <c r="J26" s="131">
        <v>195</v>
      </c>
      <c r="K26" s="131">
        <v>8</v>
      </c>
      <c r="L26" s="131">
        <v>8</v>
      </c>
      <c r="M26" s="128">
        <f t="shared" si="1"/>
        <v>240.5</v>
      </c>
      <c r="N26" s="135">
        <f t="shared" si="4"/>
        <v>929</v>
      </c>
      <c r="O26" s="130" t="s">
        <v>118</v>
      </c>
      <c r="P26" s="131">
        <v>33</v>
      </c>
      <c r="Q26" s="131">
        <v>156</v>
      </c>
      <c r="R26" s="131">
        <v>2</v>
      </c>
      <c r="S26" s="131">
        <v>0</v>
      </c>
      <c r="T26" s="128">
        <f t="shared" si="2"/>
        <v>176.5</v>
      </c>
      <c r="U26" s="136">
        <f t="shared" si="5"/>
        <v>700.5</v>
      </c>
    </row>
    <row r="27" spans="1:21" ht="24" customHeight="1" x14ac:dyDescent="0.2">
      <c r="A27" s="126" t="s">
        <v>38</v>
      </c>
      <c r="B27" s="131">
        <v>23</v>
      </c>
      <c r="C27" s="131">
        <v>167</v>
      </c>
      <c r="D27" s="131">
        <v>4</v>
      </c>
      <c r="E27" s="131">
        <v>5</v>
      </c>
      <c r="F27" s="128">
        <f t="shared" si="0"/>
        <v>199</v>
      </c>
      <c r="G27" s="135">
        <f t="shared" si="3"/>
        <v>891.5</v>
      </c>
      <c r="H27" s="130" t="s">
        <v>26</v>
      </c>
      <c r="I27" s="131">
        <v>35</v>
      </c>
      <c r="J27" s="131">
        <v>200</v>
      </c>
      <c r="K27" s="131">
        <v>2</v>
      </c>
      <c r="L27" s="131">
        <v>9</v>
      </c>
      <c r="M27" s="128">
        <f t="shared" si="1"/>
        <v>244</v>
      </c>
      <c r="N27" s="135">
        <f t="shared" si="4"/>
        <v>949</v>
      </c>
      <c r="O27" s="130" t="s">
        <v>119</v>
      </c>
      <c r="P27" s="131">
        <v>17</v>
      </c>
      <c r="Q27" s="131">
        <v>126</v>
      </c>
      <c r="R27" s="131">
        <v>2</v>
      </c>
      <c r="S27" s="131">
        <v>0</v>
      </c>
      <c r="T27" s="128">
        <f t="shared" si="2"/>
        <v>138.5</v>
      </c>
      <c r="U27" s="136">
        <f t="shared" si="5"/>
        <v>655.5</v>
      </c>
    </row>
    <row r="28" spans="1:21" ht="24" customHeight="1" x14ac:dyDescent="0.2">
      <c r="A28" s="126" t="s">
        <v>39</v>
      </c>
      <c r="B28" s="131">
        <v>33</v>
      </c>
      <c r="C28" s="131">
        <v>190</v>
      </c>
      <c r="D28" s="131">
        <v>5</v>
      </c>
      <c r="E28" s="131">
        <v>12</v>
      </c>
      <c r="F28" s="128">
        <f t="shared" si="0"/>
        <v>246.5</v>
      </c>
      <c r="G28" s="135">
        <f t="shared" si="3"/>
        <v>903</v>
      </c>
      <c r="H28" s="130" t="s">
        <v>105</v>
      </c>
      <c r="I28" s="131">
        <v>27</v>
      </c>
      <c r="J28" s="131">
        <v>172</v>
      </c>
      <c r="K28" s="131">
        <v>4</v>
      </c>
      <c r="L28" s="131">
        <v>6</v>
      </c>
      <c r="M28" s="128">
        <f t="shared" si="1"/>
        <v>208.5</v>
      </c>
      <c r="N28" s="135">
        <f t="shared" si="4"/>
        <v>950.5</v>
      </c>
      <c r="O28" s="130" t="s">
        <v>120</v>
      </c>
      <c r="P28" s="131">
        <v>21</v>
      </c>
      <c r="Q28" s="131">
        <v>129</v>
      </c>
      <c r="R28" s="131">
        <v>1</v>
      </c>
      <c r="S28" s="131">
        <v>1</v>
      </c>
      <c r="T28" s="128">
        <f t="shared" si="2"/>
        <v>144</v>
      </c>
      <c r="U28" s="136">
        <f t="shared" si="5"/>
        <v>601.5</v>
      </c>
    </row>
    <row r="29" spans="1:21" ht="24" customHeight="1" x14ac:dyDescent="0.2">
      <c r="A29" s="126" t="s">
        <v>40</v>
      </c>
      <c r="B29" s="131">
        <v>35</v>
      </c>
      <c r="C29" s="131">
        <v>145</v>
      </c>
      <c r="D29" s="131">
        <v>2</v>
      </c>
      <c r="E29" s="131">
        <v>11</v>
      </c>
      <c r="F29" s="128">
        <f t="shared" si="0"/>
        <v>194</v>
      </c>
      <c r="G29" s="135">
        <f t="shared" si="3"/>
        <v>856</v>
      </c>
      <c r="H29" s="130" t="s">
        <v>106</v>
      </c>
      <c r="I29" s="131">
        <v>21</v>
      </c>
      <c r="J29" s="131">
        <v>187</v>
      </c>
      <c r="K29" s="131">
        <v>6</v>
      </c>
      <c r="L29" s="131">
        <v>8</v>
      </c>
      <c r="M29" s="128">
        <f t="shared" si="1"/>
        <v>229.5</v>
      </c>
      <c r="N29" s="135">
        <f t="shared" si="4"/>
        <v>922.5</v>
      </c>
      <c r="O29" s="130" t="s">
        <v>121</v>
      </c>
      <c r="P29" s="131">
        <v>27</v>
      </c>
      <c r="Q29" s="131">
        <v>122</v>
      </c>
      <c r="R29" s="131">
        <v>3</v>
      </c>
      <c r="S29" s="131">
        <v>0</v>
      </c>
      <c r="T29" s="128">
        <f t="shared" si="2"/>
        <v>141.5</v>
      </c>
      <c r="U29" s="136">
        <f t="shared" si="5"/>
        <v>600.5</v>
      </c>
    </row>
    <row r="30" spans="1:21" ht="24" customHeight="1" x14ac:dyDescent="0.2">
      <c r="A30" s="126" t="s">
        <v>101</v>
      </c>
      <c r="B30" s="131">
        <v>31</v>
      </c>
      <c r="C30" s="131">
        <v>140</v>
      </c>
      <c r="D30" s="131">
        <v>4</v>
      </c>
      <c r="E30" s="131">
        <v>8</v>
      </c>
      <c r="F30" s="128">
        <f t="shared" si="0"/>
        <v>183.5</v>
      </c>
      <c r="G30" s="135">
        <f t="shared" si="3"/>
        <v>823</v>
      </c>
      <c r="H30" s="134" t="s">
        <v>131</v>
      </c>
      <c r="I30" s="131">
        <v>41</v>
      </c>
      <c r="J30" s="131">
        <v>202</v>
      </c>
      <c r="K30" s="131">
        <v>3</v>
      </c>
      <c r="L30" s="131">
        <v>9</v>
      </c>
      <c r="M30" s="128">
        <f t="shared" si="1"/>
        <v>251</v>
      </c>
      <c r="N30" s="135">
        <f t="shared" si="4"/>
        <v>933</v>
      </c>
      <c r="O30" s="130" t="s">
        <v>122</v>
      </c>
      <c r="P30" s="127">
        <v>16</v>
      </c>
      <c r="Q30" s="127">
        <v>119</v>
      </c>
      <c r="R30" s="127">
        <v>1</v>
      </c>
      <c r="S30" s="127">
        <v>2</v>
      </c>
      <c r="T30" s="128">
        <f t="shared" si="2"/>
        <v>134</v>
      </c>
      <c r="U30" s="136">
        <f t="shared" si="5"/>
        <v>558</v>
      </c>
    </row>
    <row r="31" spans="1:21" ht="24" customHeight="1" thickBot="1" x14ac:dyDescent="0.25">
      <c r="A31" s="137" t="s">
        <v>102</v>
      </c>
      <c r="B31" s="138">
        <v>27</v>
      </c>
      <c r="C31" s="138">
        <v>156</v>
      </c>
      <c r="D31" s="138">
        <v>4</v>
      </c>
      <c r="E31" s="138">
        <v>9</v>
      </c>
      <c r="F31" s="139">
        <f t="shared" si="0"/>
        <v>200</v>
      </c>
      <c r="G31" s="140">
        <f t="shared" si="3"/>
        <v>824</v>
      </c>
      <c r="H31" s="141" t="s">
        <v>132</v>
      </c>
      <c r="I31" s="138">
        <v>46</v>
      </c>
      <c r="J31" s="138">
        <v>192</v>
      </c>
      <c r="K31" s="138">
        <v>8</v>
      </c>
      <c r="L31" s="138">
        <v>4</v>
      </c>
      <c r="M31" s="139">
        <f t="shared" si="1"/>
        <v>241</v>
      </c>
      <c r="N31" s="140">
        <f t="shared" si="4"/>
        <v>930</v>
      </c>
      <c r="O31" s="142" t="s">
        <v>123</v>
      </c>
      <c r="P31" s="138">
        <v>12</v>
      </c>
      <c r="Q31" s="138">
        <v>115</v>
      </c>
      <c r="R31" s="138">
        <v>1</v>
      </c>
      <c r="S31" s="138">
        <v>0</v>
      </c>
      <c r="T31" s="139">
        <f t="shared" si="2"/>
        <v>123</v>
      </c>
      <c r="U31" s="143">
        <f t="shared" si="5"/>
        <v>542.5</v>
      </c>
    </row>
    <row r="32" spans="1:21" ht="15" customHeight="1" x14ac:dyDescent="0.2">
      <c r="A32" s="244" t="s">
        <v>43</v>
      </c>
      <c r="B32" s="245"/>
      <c r="C32" s="241" t="s">
        <v>46</v>
      </c>
      <c r="D32" s="242"/>
      <c r="E32" s="242"/>
      <c r="F32" s="243"/>
      <c r="G32" s="144">
        <f>MAX(G13:G31)</f>
        <v>1211</v>
      </c>
      <c r="H32" s="244" t="s">
        <v>44</v>
      </c>
      <c r="I32" s="245"/>
      <c r="J32" s="241" t="s">
        <v>46</v>
      </c>
      <c r="K32" s="242"/>
      <c r="L32" s="242"/>
      <c r="M32" s="243"/>
      <c r="N32" s="144">
        <f>MAX(N10:N31)</f>
        <v>1159.5</v>
      </c>
      <c r="O32" s="244" t="s">
        <v>45</v>
      </c>
      <c r="P32" s="245"/>
      <c r="Q32" s="241" t="s">
        <v>46</v>
      </c>
      <c r="R32" s="242"/>
      <c r="S32" s="242"/>
      <c r="T32" s="243"/>
      <c r="U32" s="144">
        <f>MAX(U10:U31)</f>
        <v>1112.5</v>
      </c>
    </row>
    <row r="33" spans="1:21" ht="15" customHeight="1" x14ac:dyDescent="0.2">
      <c r="A33" s="246"/>
      <c r="B33" s="247"/>
      <c r="C33" s="145" t="s">
        <v>58</v>
      </c>
      <c r="D33" s="146"/>
      <c r="E33" s="146"/>
      <c r="F33" s="147" t="s">
        <v>142</v>
      </c>
      <c r="G33" s="148"/>
      <c r="H33" s="246"/>
      <c r="I33" s="247"/>
      <c r="J33" s="145" t="s">
        <v>58</v>
      </c>
      <c r="K33" s="146"/>
      <c r="L33" s="146"/>
      <c r="M33" s="147" t="s">
        <v>143</v>
      </c>
      <c r="N33" s="148"/>
      <c r="O33" s="246"/>
      <c r="P33" s="247"/>
      <c r="Q33" s="145" t="s">
        <v>58</v>
      </c>
      <c r="R33" s="146"/>
      <c r="S33" s="146"/>
      <c r="T33" s="147" t="s">
        <v>144</v>
      </c>
      <c r="U33" s="148"/>
    </row>
    <row r="34" spans="1:21" ht="15" customHeight="1" x14ac:dyDescent="0.2">
      <c r="A34" s="149"/>
      <c r="B34" s="150"/>
      <c r="C34" s="150"/>
      <c r="D34" s="150"/>
      <c r="E34" s="150"/>
      <c r="F34" s="150"/>
      <c r="G34" s="151"/>
      <c r="H34" s="149"/>
      <c r="I34" s="152"/>
      <c r="J34" s="152"/>
      <c r="K34" s="150"/>
      <c r="L34" s="150"/>
      <c r="M34" s="150"/>
      <c r="N34" s="151"/>
      <c r="O34" s="149"/>
      <c r="P34" s="150"/>
      <c r="Q34" s="150"/>
      <c r="R34" s="150"/>
      <c r="S34" s="150"/>
      <c r="T34" s="150"/>
      <c r="U34" s="151"/>
    </row>
    <row r="35" spans="1:21" ht="12.75" x14ac:dyDescent="0.2">
      <c r="A35" s="248" t="s">
        <v>47</v>
      </c>
      <c r="B35" s="248"/>
      <c r="C35" s="248"/>
      <c r="D35" s="248"/>
      <c r="E35" s="248"/>
      <c r="F35" s="153"/>
      <c r="G35" s="153"/>
      <c r="H35" s="153"/>
      <c r="I35" s="153"/>
      <c r="J35" s="153"/>
      <c r="K35" s="153"/>
      <c r="L35" s="153"/>
      <c r="M35" s="153"/>
      <c r="N35" s="153"/>
      <c r="O35" s="153"/>
      <c r="P35" s="154"/>
      <c r="Q35" s="154"/>
      <c r="R35" s="155"/>
      <c r="S35" s="156"/>
      <c r="T35" s="157"/>
      <c r="U35" s="157"/>
    </row>
    <row r="36" spans="1:21" ht="12.75" customHeight="1" x14ac:dyDescent="0.2">
      <c r="A36" s="153"/>
      <c r="B36" s="153"/>
      <c r="C36" s="153"/>
      <c r="D36" s="153"/>
      <c r="E36" s="153"/>
      <c r="F36" s="153"/>
      <c r="G36" s="153"/>
      <c r="H36" s="153"/>
      <c r="I36" s="153"/>
      <c r="J36" s="153"/>
      <c r="K36" s="153"/>
      <c r="L36" s="153"/>
      <c r="M36" s="153"/>
      <c r="N36" s="153"/>
      <c r="O36" s="153"/>
      <c r="P36" s="111"/>
      <c r="Q36" s="111"/>
      <c r="R36" s="109"/>
      <c r="S36" s="158"/>
      <c r="T36" s="159"/>
      <c r="U36" s="159"/>
    </row>
    <row r="37" spans="1:21" ht="12.75" x14ac:dyDescent="0.2">
      <c r="A37" s="153"/>
      <c r="B37" s="153"/>
      <c r="C37" s="153"/>
      <c r="D37" s="153"/>
      <c r="E37" s="153"/>
      <c r="F37" s="153"/>
      <c r="G37" s="153"/>
      <c r="H37" s="153"/>
      <c r="I37" s="153"/>
      <c r="J37" s="153"/>
      <c r="K37" s="153"/>
      <c r="L37" s="153"/>
      <c r="M37" s="153"/>
      <c r="N37" s="153"/>
      <c r="O37" s="153"/>
      <c r="P37" s="160"/>
      <c r="Q37" s="160"/>
      <c r="R37" s="161"/>
      <c r="S37" s="162"/>
      <c r="T37" s="163"/>
      <c r="U37" s="163"/>
    </row>
    <row r="38" spans="1:21" ht="9.75" customHeight="1" x14ac:dyDescent="0.2">
      <c r="A38" s="153"/>
      <c r="B38" s="153"/>
      <c r="C38" s="153"/>
      <c r="D38" s="153"/>
      <c r="E38" s="153"/>
      <c r="F38" s="153"/>
      <c r="G38" s="153"/>
      <c r="H38" s="153"/>
      <c r="I38" s="153"/>
      <c r="J38" s="153"/>
      <c r="K38" s="153"/>
      <c r="L38" s="153"/>
      <c r="M38" s="153"/>
      <c r="N38" s="153"/>
      <c r="O38" s="153"/>
      <c r="P38" s="160"/>
      <c r="Q38" s="160"/>
      <c r="R38" s="161"/>
      <c r="S38" s="162"/>
      <c r="T38" s="163"/>
      <c r="U38" s="163"/>
    </row>
    <row r="39" spans="1:21" x14ac:dyDescent="0.2">
      <c r="A39" s="164"/>
      <c r="B39" s="164"/>
      <c r="C39" s="164"/>
      <c r="D39" s="164"/>
      <c r="E39" s="164"/>
      <c r="F39" s="164"/>
      <c r="G39" s="164"/>
      <c r="H39" s="164"/>
      <c r="I39" s="164"/>
      <c r="J39" s="164"/>
      <c r="K39" s="164"/>
      <c r="L39" s="164"/>
      <c r="M39" s="164"/>
      <c r="N39" s="164"/>
      <c r="O39" s="164"/>
      <c r="P39" s="165"/>
      <c r="Q39" s="165"/>
      <c r="R39" s="165"/>
      <c r="S39" s="165"/>
      <c r="T39" s="165"/>
      <c r="U39" s="165"/>
    </row>
    <row r="40" spans="1:21" x14ac:dyDescent="0.2">
      <c r="A40" s="164"/>
      <c r="B40" s="164"/>
      <c r="C40" s="164"/>
      <c r="D40" s="164"/>
      <c r="E40" s="164"/>
      <c r="F40" s="164"/>
      <c r="G40" s="164"/>
      <c r="H40" s="164"/>
      <c r="I40" s="164"/>
      <c r="J40" s="164"/>
      <c r="K40" s="164"/>
      <c r="L40" s="164"/>
      <c r="M40" s="164"/>
      <c r="N40" s="164"/>
      <c r="O40" s="164"/>
      <c r="P40" s="164"/>
      <c r="Q40" s="164"/>
      <c r="R40" s="164"/>
      <c r="S40" s="164"/>
      <c r="T40" s="164"/>
      <c r="U40" s="164"/>
    </row>
    <row r="41" spans="1:21" x14ac:dyDescent="0.2">
      <c r="A41" s="164"/>
      <c r="B41" s="164"/>
      <c r="C41" s="164"/>
      <c r="D41" s="164"/>
      <c r="E41" s="164"/>
      <c r="F41" s="164"/>
      <c r="G41" s="164"/>
      <c r="H41" s="164"/>
      <c r="I41" s="164"/>
      <c r="J41" s="164"/>
      <c r="K41" s="164"/>
      <c r="L41" s="164"/>
      <c r="M41" s="164"/>
      <c r="N41" s="164"/>
      <c r="O41" s="164"/>
      <c r="P41" s="164"/>
      <c r="Q41" s="164"/>
      <c r="R41" s="164"/>
      <c r="S41" s="164"/>
      <c r="T41" s="164"/>
      <c r="U41" s="164"/>
    </row>
    <row r="42" spans="1:21" x14ac:dyDescent="0.2">
      <c r="A42" s="164"/>
      <c r="B42" s="164"/>
      <c r="C42" s="164"/>
      <c r="D42" s="164"/>
      <c r="E42" s="164"/>
      <c r="F42" s="164"/>
      <c r="G42" s="164"/>
      <c r="H42" s="164"/>
      <c r="I42" s="164"/>
      <c r="J42" s="164"/>
      <c r="K42" s="164"/>
      <c r="L42" s="164"/>
      <c r="M42" s="164"/>
      <c r="N42" s="164"/>
      <c r="O42" s="164"/>
      <c r="P42" s="164"/>
      <c r="Q42" s="164"/>
      <c r="R42" s="164"/>
      <c r="S42" s="164"/>
      <c r="T42" s="164"/>
      <c r="U42" s="164"/>
    </row>
    <row r="43" spans="1:21" x14ac:dyDescent="0.2">
      <c r="A43" s="164"/>
      <c r="B43" s="164"/>
      <c r="C43" s="164"/>
      <c r="D43" s="164"/>
      <c r="E43" s="164"/>
      <c r="F43" s="164"/>
      <c r="G43" s="164"/>
      <c r="H43" s="164"/>
      <c r="I43" s="164"/>
      <c r="J43" s="164"/>
      <c r="K43" s="164"/>
      <c r="L43" s="164"/>
      <c r="M43" s="164"/>
      <c r="N43" s="164"/>
      <c r="O43" s="164"/>
      <c r="P43" s="164"/>
      <c r="Q43" s="164"/>
      <c r="R43" s="164"/>
      <c r="S43" s="164"/>
      <c r="T43" s="164"/>
      <c r="U43" s="164"/>
    </row>
    <row r="44" spans="1:21" x14ac:dyDescent="0.2">
      <c r="A44" s="164"/>
      <c r="B44" s="164"/>
      <c r="C44" s="164"/>
      <c r="D44" s="164"/>
      <c r="E44" s="164"/>
      <c r="F44" s="164"/>
      <c r="G44" s="164"/>
      <c r="H44" s="164"/>
      <c r="I44" s="164"/>
      <c r="J44" s="164"/>
      <c r="K44" s="164"/>
      <c r="L44" s="164"/>
      <c r="M44" s="164"/>
      <c r="N44" s="164"/>
      <c r="O44" s="164"/>
      <c r="P44" s="164"/>
      <c r="Q44" s="164"/>
      <c r="R44" s="164"/>
      <c r="S44" s="164"/>
      <c r="T44" s="164"/>
      <c r="U44" s="164"/>
    </row>
    <row r="45" spans="1:21" x14ac:dyDescent="0.2">
      <c r="A45" s="164"/>
      <c r="B45" s="164"/>
      <c r="C45" s="164"/>
      <c r="D45" s="164"/>
      <c r="E45" s="164"/>
      <c r="F45" s="164"/>
      <c r="G45" s="164"/>
      <c r="H45" s="164"/>
      <c r="I45" s="164"/>
      <c r="J45" s="164"/>
      <c r="K45" s="164"/>
      <c r="L45" s="164"/>
      <c r="M45" s="164"/>
      <c r="N45" s="164"/>
      <c r="O45" s="164"/>
      <c r="P45" s="164"/>
      <c r="Q45" s="164"/>
      <c r="R45" s="164"/>
      <c r="S45" s="164"/>
      <c r="T45" s="164"/>
      <c r="U45" s="164"/>
    </row>
    <row r="46" spans="1:21" x14ac:dyDescent="0.2">
      <c r="A46" s="164"/>
      <c r="B46" s="164"/>
      <c r="C46" s="164"/>
      <c r="D46" s="164"/>
      <c r="E46" s="164"/>
      <c r="F46" s="164"/>
      <c r="G46" s="164"/>
      <c r="H46" s="164"/>
      <c r="I46" s="164"/>
      <c r="J46" s="164"/>
      <c r="K46" s="164"/>
      <c r="L46" s="164"/>
      <c r="M46" s="164"/>
      <c r="N46" s="164"/>
      <c r="O46" s="164"/>
      <c r="P46" s="164"/>
      <c r="Q46" s="164"/>
      <c r="R46" s="164"/>
      <c r="S46" s="164"/>
      <c r="T46" s="164"/>
      <c r="U46" s="164"/>
    </row>
    <row r="47" spans="1:21" x14ac:dyDescent="0.2">
      <c r="A47" s="164"/>
      <c r="B47" s="164"/>
      <c r="C47" s="164"/>
      <c r="D47" s="164"/>
      <c r="E47" s="164"/>
      <c r="F47" s="164"/>
      <c r="G47" s="164"/>
      <c r="H47" s="164"/>
      <c r="I47" s="164"/>
      <c r="J47" s="164"/>
      <c r="K47" s="164"/>
      <c r="L47" s="164"/>
      <c r="M47" s="164"/>
      <c r="N47" s="164"/>
      <c r="O47" s="164"/>
      <c r="P47" s="164"/>
      <c r="Q47" s="164"/>
      <c r="R47" s="164"/>
      <c r="S47" s="164"/>
      <c r="T47" s="164"/>
      <c r="U47" s="164"/>
    </row>
    <row r="48" spans="1:21" ht="6" customHeight="1" x14ac:dyDescent="0.2">
      <c r="A48" s="164"/>
      <c r="B48" s="164"/>
      <c r="C48" s="164"/>
      <c r="D48" s="164"/>
      <c r="E48" s="164"/>
      <c r="F48" s="164"/>
      <c r="G48" s="164"/>
      <c r="H48" s="164"/>
      <c r="I48" s="164"/>
      <c r="J48" s="164"/>
      <c r="K48" s="164"/>
      <c r="L48" s="164"/>
      <c r="M48" s="164"/>
      <c r="N48" s="164"/>
      <c r="O48" s="164"/>
      <c r="P48" s="164"/>
      <c r="Q48" s="164"/>
      <c r="R48" s="164"/>
      <c r="S48" s="164"/>
      <c r="T48" s="164"/>
      <c r="U48" s="164"/>
    </row>
    <row r="49" spans="1:21" x14ac:dyDescent="0.2">
      <c r="A49" s="164"/>
      <c r="B49" s="164"/>
      <c r="C49" s="164"/>
      <c r="D49" s="164"/>
      <c r="E49" s="164"/>
      <c r="F49" s="164"/>
      <c r="G49" s="164"/>
      <c r="H49" s="164"/>
      <c r="I49" s="164"/>
      <c r="J49" s="164"/>
      <c r="K49" s="164"/>
      <c r="L49" s="164"/>
      <c r="M49" s="164"/>
      <c r="N49" s="164"/>
      <c r="O49" s="164"/>
      <c r="P49" s="164"/>
      <c r="Q49" s="164"/>
      <c r="R49" s="164"/>
      <c r="S49" s="164"/>
      <c r="T49" s="164"/>
      <c r="U49" s="164"/>
    </row>
    <row r="50" spans="1:21" x14ac:dyDescent="0.2">
      <c r="A50" s="164"/>
      <c r="B50" s="164"/>
      <c r="C50" s="164"/>
      <c r="D50" s="164"/>
      <c r="E50" s="164"/>
      <c r="F50" s="164"/>
      <c r="G50" s="164"/>
      <c r="H50" s="164"/>
      <c r="I50" s="164"/>
      <c r="J50" s="164"/>
      <c r="K50" s="164"/>
      <c r="L50" s="164"/>
      <c r="M50" s="164"/>
      <c r="N50" s="164"/>
      <c r="O50" s="164"/>
      <c r="P50" s="164"/>
      <c r="Q50" s="164"/>
      <c r="R50" s="164"/>
      <c r="S50" s="164"/>
      <c r="T50" s="164"/>
      <c r="U50" s="164"/>
    </row>
    <row r="51" spans="1:21" x14ac:dyDescent="0.2">
      <c r="A51" s="164"/>
      <c r="B51" s="164"/>
      <c r="C51" s="164"/>
      <c r="D51" s="164"/>
      <c r="E51" s="164"/>
      <c r="F51" s="164"/>
      <c r="G51" s="164"/>
      <c r="H51" s="164"/>
      <c r="I51" s="164"/>
      <c r="J51" s="164"/>
      <c r="K51" s="164"/>
      <c r="L51" s="164"/>
      <c r="M51" s="164"/>
      <c r="N51" s="164"/>
      <c r="O51" s="164"/>
      <c r="P51" s="164"/>
      <c r="Q51" s="164"/>
      <c r="R51" s="164"/>
      <c r="S51" s="164"/>
      <c r="T51" s="164"/>
      <c r="U51" s="164"/>
    </row>
    <row r="52" spans="1:21" x14ac:dyDescent="0.2">
      <c r="A52" s="164"/>
      <c r="B52" s="164"/>
      <c r="C52" s="164"/>
      <c r="D52" s="164"/>
      <c r="E52" s="164"/>
      <c r="F52" s="164"/>
      <c r="G52" s="164"/>
      <c r="H52" s="164"/>
      <c r="I52" s="164"/>
      <c r="J52" s="164"/>
      <c r="K52" s="164"/>
      <c r="L52" s="164"/>
      <c r="M52" s="164"/>
      <c r="N52" s="164"/>
      <c r="O52" s="164"/>
      <c r="P52" s="164"/>
      <c r="Q52" s="164"/>
      <c r="R52" s="164"/>
      <c r="S52" s="164"/>
      <c r="T52" s="164"/>
      <c r="U52" s="164"/>
    </row>
    <row r="53" spans="1:21" x14ac:dyDescent="0.2">
      <c r="A53" s="164"/>
      <c r="B53" s="164"/>
      <c r="C53" s="164"/>
      <c r="D53" s="164"/>
      <c r="E53" s="164"/>
      <c r="F53" s="164"/>
      <c r="G53" s="164"/>
      <c r="H53" s="164"/>
      <c r="I53" s="164"/>
      <c r="J53" s="164"/>
      <c r="K53" s="164"/>
      <c r="L53" s="164"/>
      <c r="M53" s="164"/>
      <c r="N53" s="164"/>
      <c r="O53" s="164"/>
      <c r="P53" s="164"/>
      <c r="Q53" s="164"/>
      <c r="R53" s="164"/>
      <c r="S53" s="164"/>
      <c r="T53" s="164"/>
      <c r="U53" s="164"/>
    </row>
    <row r="54" spans="1:21" x14ac:dyDescent="0.2">
      <c r="A54" s="164"/>
      <c r="B54" s="164"/>
      <c r="C54" s="164"/>
      <c r="D54" s="164"/>
      <c r="E54" s="164"/>
      <c r="F54" s="164"/>
      <c r="G54" s="164"/>
      <c r="H54" s="164"/>
      <c r="I54" s="164"/>
      <c r="J54" s="164"/>
      <c r="K54" s="164"/>
      <c r="L54" s="164"/>
      <c r="M54" s="164"/>
      <c r="N54" s="164"/>
      <c r="O54" s="164"/>
      <c r="P54" s="164"/>
      <c r="Q54" s="164"/>
      <c r="R54" s="164"/>
      <c r="S54" s="164"/>
      <c r="T54" s="164"/>
      <c r="U54" s="164"/>
    </row>
    <row r="55" spans="1:21" x14ac:dyDescent="0.2">
      <c r="A55" s="164"/>
      <c r="B55" s="164"/>
      <c r="C55" s="164"/>
      <c r="D55" s="164"/>
      <c r="E55" s="164"/>
      <c r="F55" s="164"/>
      <c r="G55" s="164"/>
      <c r="H55" s="164"/>
      <c r="I55" s="164"/>
      <c r="J55" s="164"/>
      <c r="K55" s="164"/>
      <c r="L55" s="164"/>
      <c r="M55" s="164"/>
      <c r="N55" s="164"/>
      <c r="O55" s="164"/>
      <c r="P55" s="164"/>
      <c r="Q55" s="164"/>
      <c r="R55" s="164"/>
      <c r="S55" s="164"/>
      <c r="T55" s="164"/>
      <c r="U55" s="164"/>
    </row>
    <row r="56" spans="1:21" x14ac:dyDescent="0.2">
      <c r="A56" s="164"/>
      <c r="B56" s="164"/>
      <c r="C56" s="164"/>
      <c r="D56" s="164"/>
      <c r="E56" s="164"/>
      <c r="F56" s="164"/>
      <c r="G56" s="164"/>
      <c r="H56" s="164"/>
      <c r="I56" s="164"/>
      <c r="J56" s="164"/>
      <c r="K56" s="164"/>
      <c r="L56" s="164"/>
      <c r="M56" s="164"/>
      <c r="N56" s="164"/>
      <c r="O56" s="164"/>
      <c r="P56" s="164"/>
      <c r="Q56" s="164"/>
      <c r="R56" s="164"/>
      <c r="S56" s="164"/>
      <c r="T56" s="164"/>
      <c r="U56" s="164"/>
    </row>
    <row r="57" spans="1:21" x14ac:dyDescent="0.2">
      <c r="A57" s="164"/>
      <c r="B57" s="164"/>
      <c r="C57" s="164"/>
      <c r="D57" s="164"/>
      <c r="E57" s="164"/>
      <c r="F57" s="164"/>
      <c r="G57" s="164"/>
      <c r="H57" s="164"/>
      <c r="I57" s="164"/>
      <c r="J57" s="164"/>
      <c r="K57" s="164"/>
      <c r="L57" s="164"/>
      <c r="M57" s="164"/>
      <c r="N57" s="164"/>
      <c r="O57" s="164"/>
      <c r="P57" s="164"/>
      <c r="Q57" s="164"/>
      <c r="R57" s="164"/>
      <c r="S57" s="164"/>
      <c r="T57" s="164"/>
      <c r="U57" s="164"/>
    </row>
    <row r="58" spans="1:21" ht="6" customHeight="1" x14ac:dyDescent="0.2">
      <c r="A58" s="164"/>
      <c r="B58" s="164"/>
      <c r="C58" s="164"/>
      <c r="D58" s="164"/>
      <c r="E58" s="164"/>
      <c r="F58" s="164"/>
      <c r="G58" s="164"/>
      <c r="H58" s="164"/>
      <c r="I58" s="164"/>
      <c r="J58" s="164"/>
      <c r="K58" s="164"/>
      <c r="L58" s="164"/>
      <c r="M58" s="164"/>
      <c r="N58" s="164"/>
      <c r="O58" s="164"/>
      <c r="P58" s="164"/>
      <c r="Q58" s="164"/>
      <c r="R58" s="164"/>
      <c r="S58" s="164"/>
      <c r="T58" s="164"/>
      <c r="U58" s="164"/>
    </row>
    <row r="59" spans="1:21" x14ac:dyDescent="0.2">
      <c r="A59" s="164"/>
      <c r="B59" s="164"/>
      <c r="C59" s="164"/>
      <c r="D59" s="164"/>
      <c r="E59" s="164"/>
      <c r="F59" s="164"/>
      <c r="G59" s="164"/>
      <c r="H59" s="164"/>
      <c r="I59" s="164"/>
      <c r="J59" s="164"/>
      <c r="K59" s="164"/>
      <c r="L59" s="164"/>
      <c r="M59" s="164"/>
      <c r="N59" s="164"/>
      <c r="O59" s="164"/>
      <c r="P59" s="164"/>
      <c r="Q59" s="164"/>
      <c r="R59" s="164"/>
      <c r="S59" s="164"/>
      <c r="T59" s="164"/>
      <c r="U59" s="164"/>
    </row>
    <row r="60" spans="1:21" x14ac:dyDescent="0.2">
      <c r="A60" s="164"/>
      <c r="B60" s="164"/>
      <c r="C60" s="164"/>
      <c r="D60" s="164"/>
      <c r="E60" s="164"/>
      <c r="F60" s="164"/>
      <c r="G60" s="164"/>
      <c r="H60" s="164"/>
      <c r="I60" s="164"/>
      <c r="J60" s="164"/>
      <c r="K60" s="164"/>
      <c r="L60" s="164"/>
      <c r="M60" s="164"/>
      <c r="N60" s="164"/>
      <c r="O60" s="164"/>
      <c r="P60" s="164"/>
      <c r="Q60" s="164"/>
      <c r="R60" s="164"/>
      <c r="S60" s="164"/>
      <c r="T60" s="164"/>
      <c r="U60" s="164"/>
    </row>
    <row r="61" spans="1:21" x14ac:dyDescent="0.2">
      <c r="A61" s="164"/>
      <c r="B61" s="164"/>
      <c r="C61" s="164"/>
      <c r="D61" s="164"/>
      <c r="E61" s="164"/>
      <c r="F61" s="164"/>
      <c r="G61" s="164"/>
      <c r="H61" s="164"/>
      <c r="I61" s="164"/>
      <c r="J61" s="164"/>
      <c r="K61" s="164"/>
      <c r="L61" s="164"/>
      <c r="M61" s="164"/>
      <c r="N61" s="164"/>
      <c r="O61" s="164"/>
      <c r="P61" s="164"/>
      <c r="Q61" s="164"/>
      <c r="R61" s="164"/>
      <c r="S61" s="164"/>
      <c r="T61" s="164"/>
      <c r="U61" s="164"/>
    </row>
    <row r="62" spans="1:21" x14ac:dyDescent="0.2">
      <c r="A62" s="164"/>
      <c r="B62" s="164"/>
      <c r="C62" s="164"/>
      <c r="D62" s="164"/>
      <c r="E62" s="164"/>
      <c r="F62" s="164"/>
      <c r="G62" s="164"/>
      <c r="H62" s="164"/>
      <c r="I62" s="164"/>
      <c r="J62" s="164"/>
      <c r="K62" s="164"/>
      <c r="L62" s="164"/>
      <c r="M62" s="164"/>
      <c r="N62" s="164"/>
      <c r="O62" s="164"/>
      <c r="P62" s="164"/>
      <c r="Q62" s="164"/>
      <c r="R62" s="164"/>
      <c r="S62" s="164"/>
      <c r="T62" s="164"/>
      <c r="U62" s="164"/>
    </row>
    <row r="63" spans="1:21" x14ac:dyDescent="0.2">
      <c r="A63" s="164"/>
      <c r="B63" s="164"/>
      <c r="C63" s="164"/>
      <c r="D63" s="164"/>
      <c r="E63" s="164"/>
      <c r="F63" s="164"/>
      <c r="G63" s="164"/>
      <c r="H63" s="164"/>
      <c r="I63" s="164"/>
      <c r="J63" s="164"/>
      <c r="K63" s="164"/>
      <c r="L63" s="164"/>
      <c r="M63" s="164"/>
      <c r="N63" s="164"/>
      <c r="O63" s="164"/>
      <c r="P63" s="164"/>
      <c r="Q63" s="164"/>
      <c r="R63" s="164"/>
      <c r="S63" s="164"/>
      <c r="T63" s="164"/>
      <c r="U63" s="164"/>
    </row>
    <row r="64" spans="1:21" x14ac:dyDescent="0.2">
      <c r="A64" s="164"/>
      <c r="B64" s="164"/>
      <c r="C64" s="164"/>
      <c r="D64" s="164"/>
      <c r="E64" s="164"/>
      <c r="F64" s="164"/>
      <c r="G64" s="164"/>
      <c r="H64" s="164"/>
      <c r="I64" s="164"/>
      <c r="J64" s="164"/>
      <c r="K64" s="164"/>
      <c r="L64" s="164"/>
      <c r="M64" s="164"/>
      <c r="N64" s="164"/>
      <c r="O64" s="164"/>
      <c r="P64" s="164"/>
      <c r="Q64" s="164"/>
      <c r="R64" s="164"/>
      <c r="S64" s="164"/>
      <c r="T64" s="164"/>
      <c r="U64" s="164"/>
    </row>
    <row r="65" spans="1:21" x14ac:dyDescent="0.2">
      <c r="A65" s="164"/>
      <c r="B65" s="164"/>
      <c r="C65" s="164"/>
      <c r="D65" s="164"/>
      <c r="E65" s="164"/>
      <c r="F65" s="164"/>
      <c r="G65" s="164"/>
      <c r="H65" s="164"/>
      <c r="I65" s="164"/>
      <c r="J65" s="164"/>
      <c r="K65" s="164"/>
      <c r="L65" s="164"/>
      <c r="M65" s="164"/>
      <c r="N65" s="164"/>
      <c r="O65" s="164"/>
      <c r="P65" s="164"/>
      <c r="Q65" s="164"/>
      <c r="R65" s="164"/>
      <c r="S65" s="164"/>
      <c r="T65" s="164"/>
      <c r="U65" s="164"/>
    </row>
    <row r="66" spans="1:21" x14ac:dyDescent="0.2">
      <c r="A66" s="110" t="s">
        <v>27</v>
      </c>
      <c r="B66" s="164"/>
      <c r="C66" s="164"/>
      <c r="D66" s="164"/>
      <c r="E66" s="164"/>
      <c r="F66" s="164"/>
      <c r="G66" s="164"/>
      <c r="H66" s="164"/>
      <c r="I66" s="164"/>
      <c r="J66" s="164"/>
      <c r="K66" s="164"/>
      <c r="L66" s="164"/>
      <c r="M66" s="164"/>
      <c r="N66" s="164"/>
      <c r="O66" s="164"/>
      <c r="P66" s="164"/>
      <c r="Q66" s="164"/>
      <c r="R66" s="164"/>
      <c r="S66" s="164"/>
      <c r="T66" s="164"/>
      <c r="U66" s="164"/>
    </row>
    <row r="67" spans="1:21" x14ac:dyDescent="0.2">
      <c r="A67" s="110" t="s">
        <v>28</v>
      </c>
      <c r="B67" s="164"/>
      <c r="C67" s="164"/>
      <c r="D67" s="164"/>
      <c r="E67" s="164"/>
      <c r="F67" s="164"/>
      <c r="G67" s="164"/>
      <c r="H67" s="164"/>
      <c r="I67" s="164"/>
      <c r="J67" s="164"/>
      <c r="K67" s="164"/>
      <c r="L67" s="164"/>
      <c r="M67" s="164"/>
      <c r="N67" s="164"/>
      <c r="O67" s="164"/>
      <c r="P67" s="164"/>
      <c r="Q67" s="164"/>
      <c r="R67" s="164"/>
      <c r="S67" s="164"/>
      <c r="T67" s="164"/>
      <c r="U67" s="164"/>
    </row>
    <row r="68" spans="1:21" x14ac:dyDescent="0.2">
      <c r="A68" s="110" t="s">
        <v>1</v>
      </c>
      <c r="B68" s="164"/>
      <c r="C68" s="164"/>
      <c r="D68" s="164"/>
      <c r="E68" s="164"/>
      <c r="F68" s="164"/>
      <c r="G68" s="164"/>
      <c r="H68" s="164"/>
      <c r="I68" s="164"/>
      <c r="J68" s="164"/>
      <c r="K68" s="164"/>
      <c r="L68" s="164"/>
      <c r="M68" s="164"/>
      <c r="N68" s="164"/>
      <c r="O68" s="164"/>
      <c r="P68" s="164"/>
      <c r="Q68" s="164"/>
      <c r="R68" s="164"/>
      <c r="S68" s="164"/>
      <c r="T68" s="164"/>
      <c r="U68" s="164"/>
    </row>
    <row r="69" spans="1:21" x14ac:dyDescent="0.2">
      <c r="A69" s="110" t="s">
        <v>4</v>
      </c>
      <c r="B69" s="164"/>
      <c r="C69" s="164"/>
      <c r="D69" s="164"/>
      <c r="E69" s="164"/>
      <c r="F69" s="164"/>
      <c r="G69" s="164"/>
      <c r="H69" s="164"/>
      <c r="I69" s="164"/>
      <c r="J69" s="164"/>
      <c r="K69" s="164"/>
      <c r="L69" s="164"/>
      <c r="M69" s="164"/>
      <c r="N69" s="164"/>
      <c r="O69" s="164"/>
      <c r="P69" s="164"/>
      <c r="Q69" s="164"/>
      <c r="R69" s="164"/>
      <c r="S69" s="164"/>
      <c r="T69" s="164"/>
      <c r="U69" s="164"/>
    </row>
    <row r="70" spans="1:21" x14ac:dyDescent="0.2">
      <c r="A70" s="110" t="s">
        <v>5</v>
      </c>
      <c r="B70" s="164"/>
      <c r="C70" s="164"/>
      <c r="D70" s="164"/>
      <c r="E70" s="164"/>
      <c r="F70" s="164"/>
      <c r="G70" s="164"/>
      <c r="H70" s="164"/>
      <c r="I70" s="164"/>
      <c r="J70" s="164"/>
      <c r="K70" s="164"/>
      <c r="L70" s="164"/>
      <c r="M70" s="164"/>
      <c r="N70" s="164"/>
      <c r="O70" s="164"/>
      <c r="P70" s="164"/>
      <c r="Q70" s="164"/>
      <c r="R70" s="164"/>
      <c r="S70" s="164"/>
      <c r="T70" s="164"/>
      <c r="U70" s="164"/>
    </row>
    <row r="71" spans="1:21" x14ac:dyDescent="0.2">
      <c r="A71" s="110" t="s">
        <v>6</v>
      </c>
      <c r="B71" s="164"/>
      <c r="C71" s="164"/>
      <c r="D71" s="164"/>
      <c r="E71" s="164"/>
      <c r="F71" s="164"/>
      <c r="G71" s="164"/>
      <c r="H71" s="164"/>
      <c r="I71" s="164"/>
      <c r="J71" s="164"/>
      <c r="K71" s="164"/>
      <c r="L71" s="164"/>
      <c r="M71" s="164"/>
      <c r="N71" s="164"/>
      <c r="O71" s="164"/>
      <c r="P71" s="164"/>
      <c r="Q71" s="164"/>
      <c r="R71" s="164"/>
      <c r="S71" s="164"/>
      <c r="T71" s="164"/>
      <c r="U71" s="164"/>
    </row>
    <row r="72" spans="1:21" x14ac:dyDescent="0.2">
      <c r="A72" s="110" t="s">
        <v>7</v>
      </c>
      <c r="B72" s="164"/>
      <c r="C72" s="164"/>
      <c r="D72" s="164"/>
      <c r="E72" s="164"/>
      <c r="F72" s="164"/>
      <c r="G72" s="164"/>
      <c r="H72" s="164"/>
      <c r="I72" s="164"/>
      <c r="J72" s="164"/>
      <c r="K72" s="164"/>
      <c r="L72" s="164"/>
      <c r="M72" s="164"/>
      <c r="N72" s="164"/>
      <c r="O72" s="164"/>
      <c r="P72" s="164"/>
      <c r="Q72" s="164"/>
      <c r="R72" s="164"/>
      <c r="S72" s="164"/>
      <c r="T72" s="164"/>
      <c r="U72" s="164"/>
    </row>
    <row r="73" spans="1:21" x14ac:dyDescent="0.2">
      <c r="A73" s="110" t="s">
        <v>9</v>
      </c>
      <c r="B73" s="164"/>
      <c r="C73" s="164"/>
      <c r="D73" s="164"/>
      <c r="E73" s="164"/>
      <c r="F73" s="164"/>
      <c r="G73" s="164"/>
      <c r="H73" s="164"/>
      <c r="I73" s="164"/>
      <c r="J73" s="164"/>
      <c r="K73" s="164"/>
      <c r="L73" s="164"/>
      <c r="M73" s="164"/>
      <c r="N73" s="164"/>
      <c r="O73" s="164"/>
      <c r="P73" s="164"/>
      <c r="Q73" s="164"/>
      <c r="R73" s="164"/>
      <c r="S73" s="164"/>
      <c r="T73" s="164"/>
      <c r="U73" s="164"/>
    </row>
    <row r="74" spans="1:21" x14ac:dyDescent="0.2">
      <c r="A74" s="110" t="s">
        <v>12</v>
      </c>
      <c r="B74" s="164"/>
      <c r="C74" s="164"/>
      <c r="D74" s="164"/>
      <c r="E74" s="164"/>
      <c r="F74" s="164"/>
      <c r="G74" s="164"/>
      <c r="H74" s="164"/>
      <c r="I74" s="164"/>
      <c r="J74" s="164"/>
      <c r="K74" s="164"/>
      <c r="L74" s="164"/>
      <c r="M74" s="164"/>
      <c r="N74" s="164"/>
      <c r="O74" s="164"/>
      <c r="P74" s="164"/>
      <c r="Q74" s="164"/>
      <c r="R74" s="164"/>
      <c r="S74" s="164"/>
      <c r="T74" s="164"/>
      <c r="U74" s="164"/>
    </row>
    <row r="75" spans="1:21" x14ac:dyDescent="0.2">
      <c r="A75" s="110" t="s">
        <v>15</v>
      </c>
      <c r="B75" s="164"/>
      <c r="C75" s="164"/>
      <c r="D75" s="164"/>
      <c r="E75" s="164"/>
      <c r="F75" s="164"/>
      <c r="G75" s="164"/>
      <c r="H75" s="164"/>
      <c r="I75" s="164"/>
      <c r="J75" s="164"/>
      <c r="K75" s="164"/>
      <c r="L75" s="164"/>
      <c r="M75" s="164"/>
      <c r="N75" s="164"/>
      <c r="O75" s="164"/>
      <c r="P75" s="164"/>
      <c r="Q75" s="164"/>
      <c r="R75" s="164"/>
      <c r="S75" s="164"/>
      <c r="T75" s="164"/>
      <c r="U75" s="164"/>
    </row>
    <row r="76" spans="1:21" x14ac:dyDescent="0.2">
      <c r="A76" s="110" t="s">
        <v>18</v>
      </c>
      <c r="B76" s="164"/>
      <c r="C76" s="164"/>
      <c r="D76" s="164"/>
      <c r="E76" s="164"/>
      <c r="F76" s="164"/>
      <c r="G76" s="164"/>
      <c r="H76" s="164"/>
      <c r="I76" s="164"/>
      <c r="J76" s="164"/>
      <c r="K76" s="164"/>
      <c r="L76" s="164"/>
      <c r="M76" s="164"/>
      <c r="N76" s="164"/>
      <c r="O76" s="164"/>
      <c r="P76" s="164"/>
      <c r="Q76" s="164"/>
      <c r="R76" s="164"/>
      <c r="S76" s="164"/>
      <c r="T76" s="164"/>
      <c r="U76" s="164"/>
    </row>
    <row r="77" spans="1:21" x14ac:dyDescent="0.2">
      <c r="A77" s="110" t="s">
        <v>20</v>
      </c>
      <c r="B77" s="164"/>
      <c r="C77" s="164"/>
      <c r="D77" s="164"/>
      <c r="E77" s="164"/>
      <c r="F77" s="164"/>
      <c r="G77" s="164"/>
      <c r="H77" s="164"/>
      <c r="I77" s="164"/>
      <c r="J77" s="164"/>
      <c r="K77" s="164"/>
      <c r="L77" s="164"/>
      <c r="M77" s="164"/>
      <c r="N77" s="164"/>
      <c r="O77" s="164"/>
      <c r="P77" s="164"/>
      <c r="Q77" s="164"/>
      <c r="R77" s="164"/>
      <c r="S77" s="164"/>
      <c r="T77" s="164"/>
      <c r="U77" s="164"/>
    </row>
    <row r="78" spans="1:21" x14ac:dyDescent="0.2">
      <c r="A78" s="110" t="s">
        <v>22</v>
      </c>
      <c r="B78" s="164"/>
      <c r="C78" s="164"/>
      <c r="D78" s="164"/>
      <c r="E78" s="164"/>
      <c r="F78" s="164"/>
      <c r="G78" s="164"/>
      <c r="H78" s="164"/>
      <c r="I78" s="164"/>
      <c r="J78" s="164"/>
      <c r="K78" s="164"/>
      <c r="L78" s="164"/>
      <c r="M78" s="164"/>
      <c r="N78" s="164"/>
      <c r="O78" s="164"/>
      <c r="P78" s="164"/>
      <c r="Q78" s="164"/>
      <c r="R78" s="164"/>
      <c r="S78" s="164"/>
      <c r="T78" s="164"/>
      <c r="U78" s="164"/>
    </row>
    <row r="79" spans="1:21" x14ac:dyDescent="0.2">
      <c r="A79" s="110" t="s">
        <v>24</v>
      </c>
      <c r="B79" s="164"/>
      <c r="C79" s="164"/>
      <c r="D79" s="164"/>
      <c r="E79" s="164"/>
      <c r="F79" s="164"/>
      <c r="G79" s="164"/>
      <c r="H79" s="164"/>
      <c r="I79" s="164"/>
      <c r="J79" s="164"/>
      <c r="K79" s="164"/>
      <c r="L79" s="164"/>
      <c r="M79" s="164"/>
      <c r="N79" s="164"/>
      <c r="O79" s="164"/>
      <c r="P79" s="164"/>
      <c r="Q79" s="164"/>
      <c r="R79" s="164"/>
      <c r="S79" s="164"/>
      <c r="T79" s="164"/>
      <c r="U79" s="164"/>
    </row>
    <row r="80" spans="1:21" x14ac:dyDescent="0.2">
      <c r="A80" s="110" t="s">
        <v>25</v>
      </c>
      <c r="B80" s="164"/>
      <c r="C80" s="164"/>
      <c r="D80" s="164"/>
      <c r="E80" s="164"/>
      <c r="F80" s="164"/>
      <c r="G80" s="164"/>
      <c r="H80" s="164"/>
      <c r="I80" s="164"/>
      <c r="J80" s="164"/>
      <c r="K80" s="164"/>
      <c r="L80" s="164"/>
      <c r="M80" s="164"/>
      <c r="N80" s="164"/>
      <c r="O80" s="164"/>
      <c r="P80" s="164"/>
      <c r="Q80" s="164"/>
      <c r="R80" s="164"/>
      <c r="S80" s="164"/>
      <c r="T80" s="164"/>
      <c r="U80" s="164"/>
    </row>
    <row r="81" spans="1:21" x14ac:dyDescent="0.2">
      <c r="A81" s="110" t="s">
        <v>26</v>
      </c>
      <c r="B81" s="164"/>
      <c r="C81" s="164"/>
      <c r="D81" s="164"/>
      <c r="E81" s="164"/>
      <c r="F81" s="164"/>
      <c r="G81" s="164"/>
      <c r="H81" s="164"/>
      <c r="I81" s="164"/>
      <c r="J81" s="164"/>
      <c r="K81" s="164"/>
      <c r="L81" s="164"/>
      <c r="M81" s="164"/>
      <c r="N81" s="164"/>
      <c r="O81" s="164"/>
      <c r="P81" s="164"/>
      <c r="Q81" s="164"/>
      <c r="R81" s="164"/>
      <c r="S81" s="164"/>
      <c r="T81" s="164"/>
      <c r="U81" s="164"/>
    </row>
    <row r="82" spans="1:21" x14ac:dyDescent="0.2">
      <c r="A82" s="110" t="s">
        <v>103</v>
      </c>
      <c r="B82" s="164"/>
      <c r="C82" s="164"/>
      <c r="D82" s="164"/>
      <c r="E82" s="164"/>
      <c r="F82" s="164"/>
      <c r="G82" s="164"/>
      <c r="H82" s="164"/>
      <c r="I82" s="164"/>
      <c r="J82" s="164"/>
      <c r="K82" s="164"/>
      <c r="L82" s="164"/>
      <c r="M82" s="164"/>
      <c r="N82" s="164"/>
      <c r="O82" s="164"/>
      <c r="P82" s="164"/>
      <c r="Q82" s="164"/>
      <c r="R82" s="164"/>
      <c r="S82" s="164"/>
      <c r="T82" s="164"/>
      <c r="U82" s="164"/>
    </row>
    <row r="83" spans="1:21" x14ac:dyDescent="0.2">
      <c r="A83" s="110" t="s">
        <v>104</v>
      </c>
      <c r="B83" s="164"/>
      <c r="C83" s="164"/>
      <c r="D83" s="164"/>
      <c r="E83" s="164"/>
      <c r="F83" s="164"/>
      <c r="G83" s="164"/>
      <c r="H83" s="164"/>
      <c r="I83" s="164"/>
      <c r="J83" s="164"/>
      <c r="K83" s="164"/>
      <c r="L83" s="164"/>
      <c r="M83" s="164"/>
      <c r="N83" s="164"/>
      <c r="O83" s="164"/>
      <c r="P83" s="164"/>
      <c r="Q83" s="164"/>
      <c r="R83" s="164"/>
      <c r="S83" s="164"/>
      <c r="T83" s="164"/>
      <c r="U83" s="164"/>
    </row>
    <row r="84" spans="1:21" x14ac:dyDescent="0.2">
      <c r="A84" s="164"/>
      <c r="B84" s="164"/>
      <c r="C84" s="164"/>
      <c r="D84" s="164"/>
      <c r="E84" s="164"/>
      <c r="F84" s="164"/>
      <c r="G84" s="164"/>
      <c r="H84" s="164"/>
      <c r="I84" s="164"/>
      <c r="J84" s="164"/>
      <c r="K84" s="164"/>
      <c r="L84" s="164"/>
      <c r="M84" s="164"/>
      <c r="N84" s="164"/>
      <c r="O84" s="164"/>
      <c r="P84" s="164"/>
      <c r="Q84" s="164"/>
      <c r="R84" s="164"/>
      <c r="S84" s="164"/>
      <c r="T84" s="164"/>
      <c r="U84" s="164"/>
    </row>
    <row r="85" spans="1:21" x14ac:dyDescent="0.2">
      <c r="A85" s="164"/>
      <c r="B85" s="164"/>
      <c r="C85" s="164"/>
      <c r="D85" s="164"/>
      <c r="E85" s="164"/>
      <c r="F85" s="164"/>
      <c r="G85" s="164"/>
      <c r="H85" s="164"/>
      <c r="I85" s="164"/>
      <c r="J85" s="164"/>
      <c r="K85" s="164"/>
      <c r="L85" s="164"/>
      <c r="M85" s="164"/>
      <c r="N85" s="164"/>
      <c r="O85" s="164"/>
      <c r="P85" s="164"/>
      <c r="Q85" s="164"/>
      <c r="R85" s="164"/>
      <c r="S85" s="164"/>
      <c r="T85" s="164"/>
      <c r="U85" s="164"/>
    </row>
    <row r="86" spans="1:21" x14ac:dyDescent="0.2">
      <c r="A86" s="164"/>
      <c r="B86" s="164"/>
      <c r="C86" s="164"/>
      <c r="D86" s="164"/>
      <c r="E86" s="164"/>
      <c r="F86" s="164"/>
      <c r="G86" s="164"/>
      <c r="H86" s="164"/>
      <c r="I86" s="164"/>
      <c r="J86" s="164"/>
      <c r="K86" s="164"/>
      <c r="L86" s="164"/>
      <c r="M86" s="164"/>
      <c r="N86" s="164"/>
      <c r="O86" s="164"/>
      <c r="P86" s="164"/>
      <c r="Q86" s="164"/>
      <c r="R86" s="164"/>
      <c r="S86" s="164"/>
      <c r="T86" s="164"/>
      <c r="U86" s="164"/>
    </row>
    <row r="87" spans="1:21" x14ac:dyDescent="0.2">
      <c r="A87" s="164"/>
      <c r="B87" s="164"/>
      <c r="C87" s="164"/>
      <c r="D87" s="164"/>
      <c r="E87" s="164"/>
      <c r="F87" s="164"/>
      <c r="G87" s="164"/>
      <c r="H87" s="164"/>
      <c r="I87" s="164"/>
      <c r="J87" s="164"/>
      <c r="K87" s="164"/>
      <c r="L87" s="164"/>
      <c r="M87" s="164"/>
      <c r="N87" s="164"/>
      <c r="O87" s="164"/>
      <c r="P87" s="164"/>
      <c r="Q87" s="164"/>
      <c r="R87" s="164"/>
      <c r="S87" s="164"/>
      <c r="T87" s="164"/>
      <c r="U87" s="164"/>
    </row>
    <row r="88" spans="1:21" x14ac:dyDescent="0.2">
      <c r="A88" s="164"/>
      <c r="B88" s="164"/>
      <c r="C88" s="164"/>
      <c r="D88" s="164"/>
      <c r="E88" s="164"/>
      <c r="F88" s="164"/>
      <c r="G88" s="164"/>
      <c r="H88" s="164"/>
      <c r="I88" s="164"/>
      <c r="J88" s="164"/>
      <c r="K88" s="164"/>
      <c r="L88" s="164"/>
      <c r="M88" s="164"/>
      <c r="N88" s="164"/>
      <c r="O88" s="164"/>
      <c r="P88" s="164"/>
      <c r="Q88" s="164"/>
      <c r="R88" s="164"/>
      <c r="S88" s="164"/>
      <c r="T88" s="164"/>
      <c r="U88" s="164"/>
    </row>
    <row r="89" spans="1:21" x14ac:dyDescent="0.2">
      <c r="A89" s="164"/>
      <c r="B89" s="164"/>
      <c r="C89" s="164"/>
      <c r="D89" s="164"/>
      <c r="E89" s="164"/>
      <c r="F89" s="164"/>
      <c r="G89" s="164"/>
      <c r="H89" s="164"/>
      <c r="I89" s="164"/>
      <c r="J89" s="164"/>
      <c r="K89" s="164"/>
      <c r="L89" s="164"/>
      <c r="M89" s="164"/>
      <c r="N89" s="164"/>
      <c r="O89" s="164"/>
      <c r="P89" s="164"/>
      <c r="Q89" s="164"/>
      <c r="R89" s="164"/>
      <c r="S89" s="164"/>
      <c r="T89" s="164"/>
      <c r="U89" s="164"/>
    </row>
    <row r="90" spans="1:21" x14ac:dyDescent="0.2">
      <c r="A90" s="164"/>
      <c r="B90" s="164"/>
      <c r="C90" s="164"/>
      <c r="D90" s="164"/>
      <c r="E90" s="164"/>
      <c r="F90" s="164"/>
      <c r="G90" s="164"/>
      <c r="H90" s="164"/>
      <c r="I90" s="164"/>
      <c r="J90" s="164"/>
      <c r="K90" s="164"/>
      <c r="L90" s="164"/>
      <c r="M90" s="164"/>
      <c r="N90" s="164"/>
      <c r="O90" s="164"/>
      <c r="P90" s="164"/>
      <c r="Q90" s="164"/>
      <c r="R90" s="164"/>
      <c r="S90" s="164"/>
      <c r="T90" s="164"/>
      <c r="U90" s="164"/>
    </row>
    <row r="91" spans="1:21" x14ac:dyDescent="0.2">
      <c r="A91" s="164"/>
      <c r="B91" s="164"/>
      <c r="C91" s="164"/>
      <c r="D91" s="164"/>
      <c r="E91" s="164"/>
      <c r="F91" s="164"/>
      <c r="G91" s="164"/>
      <c r="H91" s="164"/>
      <c r="I91" s="164"/>
      <c r="J91" s="164"/>
      <c r="K91" s="164"/>
      <c r="L91" s="164"/>
      <c r="M91" s="164"/>
      <c r="N91" s="164"/>
      <c r="O91" s="164"/>
      <c r="P91" s="164"/>
      <c r="Q91" s="164"/>
      <c r="R91" s="164"/>
      <c r="S91" s="164"/>
      <c r="T91" s="164"/>
      <c r="U91" s="164"/>
    </row>
  </sheetData>
  <mergeCells count="35"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  <mergeCell ref="U8:U9"/>
    <mergeCell ref="E7:K7"/>
    <mergeCell ref="A8:A9"/>
    <mergeCell ref="B8:E8"/>
    <mergeCell ref="F8:F9"/>
    <mergeCell ref="G8:G9"/>
    <mergeCell ref="H8:H9"/>
    <mergeCell ref="I8:L8"/>
    <mergeCell ref="O32:P33"/>
    <mergeCell ref="Q32:T32"/>
    <mergeCell ref="M8:M9"/>
    <mergeCell ref="N8:N9"/>
    <mergeCell ref="O8:O9"/>
    <mergeCell ref="P8:S8"/>
    <mergeCell ref="T8:T9"/>
    <mergeCell ref="A35:E35"/>
    <mergeCell ref="A32:B33"/>
    <mergeCell ref="C32:F32"/>
    <mergeCell ref="H32:I33"/>
    <mergeCell ref="J32:M32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zoomScaleNormal="100" workbookViewId="0">
      <selection activeCell="X25" sqref="X25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294" t="s">
        <v>36</v>
      </c>
      <c r="B2" s="294"/>
      <c r="C2" s="294"/>
      <c r="D2" s="294"/>
      <c r="E2" s="294"/>
      <c r="F2" s="294"/>
      <c r="G2" s="294"/>
      <c r="H2" s="294"/>
      <c r="I2" s="294"/>
      <c r="J2" s="294"/>
      <c r="K2" s="294"/>
      <c r="L2" s="294"/>
      <c r="M2" s="294"/>
      <c r="N2" s="294"/>
      <c r="O2" s="294"/>
      <c r="P2" s="294"/>
      <c r="Q2" s="294"/>
      <c r="R2" s="294"/>
      <c r="S2" s="294"/>
      <c r="T2" s="294"/>
      <c r="U2" s="294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295" t="s">
        <v>50</v>
      </c>
      <c r="B4" s="295"/>
      <c r="C4" s="295"/>
      <c r="D4" s="22"/>
      <c r="E4" s="296" t="s">
        <v>56</v>
      </c>
      <c r="F4" s="296"/>
      <c r="G4" s="296"/>
      <c r="H4" s="296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297" t="s">
        <v>52</v>
      </c>
      <c r="B5" s="297"/>
      <c r="C5" s="297"/>
      <c r="D5" s="296" t="str">
        <f>'G-1'!D5:H5</f>
        <v>CALLE 96 X CARRERA 46</v>
      </c>
      <c r="E5" s="296"/>
      <c r="F5" s="296"/>
      <c r="G5" s="296"/>
      <c r="H5" s="296"/>
      <c r="I5" s="297" t="s">
        <v>49</v>
      </c>
      <c r="J5" s="297"/>
      <c r="K5" s="297"/>
      <c r="L5" s="269">
        <f>'G-1'!L5:N5</f>
        <v>0</v>
      </c>
      <c r="M5" s="269"/>
      <c r="N5" s="269"/>
      <c r="O5" s="9"/>
      <c r="P5" s="297" t="s">
        <v>53</v>
      </c>
      <c r="Q5" s="297"/>
      <c r="R5" s="297"/>
      <c r="S5" s="298" t="s">
        <v>59</v>
      </c>
      <c r="T5" s="298"/>
      <c r="U5" s="298"/>
    </row>
    <row r="6" spans="1:21" ht="12.75" customHeight="1" x14ac:dyDescent="0.2">
      <c r="A6" s="297"/>
      <c r="B6" s="297"/>
      <c r="C6" s="297"/>
      <c r="D6" s="299"/>
      <c r="E6" s="299"/>
      <c r="F6" s="299"/>
      <c r="G6" s="299"/>
      <c r="H6" s="299"/>
      <c r="I6" s="297"/>
      <c r="J6" s="297"/>
      <c r="K6" s="297"/>
      <c r="L6" s="300"/>
      <c r="M6" s="300"/>
      <c r="N6" s="300"/>
      <c r="O6" s="36"/>
      <c r="P6" s="297" t="s">
        <v>54</v>
      </c>
      <c r="Q6" s="297"/>
      <c r="R6" s="297"/>
      <c r="S6" s="293">
        <f>'G-1'!S6:U6</f>
        <v>42465</v>
      </c>
      <c r="T6" s="293"/>
      <c r="U6" s="293"/>
    </row>
    <row r="7" spans="1:21" ht="11.25" customHeight="1" x14ac:dyDescent="0.2">
      <c r="A7" s="10"/>
      <c r="B7" s="8"/>
      <c r="C7" s="8"/>
      <c r="D7" s="8"/>
      <c r="E7" s="292"/>
      <c r="F7" s="292"/>
      <c r="G7" s="292"/>
      <c r="H7" s="292"/>
      <c r="I7" s="292"/>
      <c r="J7" s="292"/>
      <c r="K7" s="292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285" t="s">
        <v>34</v>
      </c>
      <c r="B8" s="287" t="s">
        <v>32</v>
      </c>
      <c r="C8" s="288"/>
      <c r="D8" s="288"/>
      <c r="E8" s="289"/>
      <c r="F8" s="285" t="s">
        <v>33</v>
      </c>
      <c r="G8" s="285" t="s">
        <v>35</v>
      </c>
      <c r="H8" s="285" t="s">
        <v>34</v>
      </c>
      <c r="I8" s="287" t="s">
        <v>32</v>
      </c>
      <c r="J8" s="288"/>
      <c r="K8" s="288"/>
      <c r="L8" s="289"/>
      <c r="M8" s="285" t="s">
        <v>33</v>
      </c>
      <c r="N8" s="285" t="s">
        <v>35</v>
      </c>
      <c r="O8" s="285" t="s">
        <v>34</v>
      </c>
      <c r="P8" s="287" t="s">
        <v>32</v>
      </c>
      <c r="Q8" s="288"/>
      <c r="R8" s="288"/>
      <c r="S8" s="289"/>
      <c r="T8" s="285" t="s">
        <v>33</v>
      </c>
      <c r="U8" s="290" t="s">
        <v>35</v>
      </c>
    </row>
    <row r="9" spans="1:21" ht="12" customHeight="1" thickBot="1" x14ac:dyDescent="0.25">
      <c r="A9" s="286"/>
      <c r="B9" s="12" t="s">
        <v>48</v>
      </c>
      <c r="C9" s="12" t="s">
        <v>0</v>
      </c>
      <c r="D9" s="12" t="s">
        <v>2</v>
      </c>
      <c r="E9" s="13" t="s">
        <v>3</v>
      </c>
      <c r="F9" s="286"/>
      <c r="G9" s="286"/>
      <c r="H9" s="286"/>
      <c r="I9" s="14" t="s">
        <v>48</v>
      </c>
      <c r="J9" s="14" t="s">
        <v>0</v>
      </c>
      <c r="K9" s="12" t="s">
        <v>2</v>
      </c>
      <c r="L9" s="13" t="s">
        <v>3</v>
      </c>
      <c r="M9" s="286"/>
      <c r="N9" s="286"/>
      <c r="O9" s="286"/>
      <c r="P9" s="14" t="s">
        <v>48</v>
      </c>
      <c r="Q9" s="14" t="s">
        <v>0</v>
      </c>
      <c r="R9" s="12" t="s">
        <v>2</v>
      </c>
      <c r="S9" s="13" t="s">
        <v>3</v>
      </c>
      <c r="T9" s="286"/>
      <c r="U9" s="291"/>
    </row>
    <row r="10" spans="1:21" ht="24" customHeight="1" x14ac:dyDescent="0.2">
      <c r="A10" s="102" t="s">
        <v>125</v>
      </c>
      <c r="B10" s="91">
        <f>'G-1'!B10+'G-2'!B10+'G-3'!B10+'G-4'!B10</f>
        <v>7</v>
      </c>
      <c r="C10" s="91">
        <f>'G-1'!C10+'G-2'!C10+'G-3'!C10+'G-4'!C10</f>
        <v>46</v>
      </c>
      <c r="D10" s="91">
        <f>'G-1'!D10+'G-2'!D10+'G-3'!D10+'G-4'!D10</f>
        <v>6</v>
      </c>
      <c r="E10" s="91">
        <f>'G-1'!E10+'G-2'!E10+'G-3'!E10+'G-4'!E10</f>
        <v>7</v>
      </c>
      <c r="F10" s="103">
        <f t="shared" ref="F10:F31" si="0">B10*0.5+C10*1+D10*2+E10*2.5</f>
        <v>79</v>
      </c>
      <c r="G10" s="30"/>
      <c r="H10" s="92" t="s">
        <v>99</v>
      </c>
      <c r="I10" s="91">
        <f>'G-1'!I10+'G-2'!I10+'G-3'!I10+'G-4'!I10</f>
        <v>81</v>
      </c>
      <c r="J10" s="91">
        <f>'G-1'!J10+'G-2'!J10+'G-3'!J10+'G-4'!J10</f>
        <v>460</v>
      </c>
      <c r="K10" s="91">
        <f>'G-1'!K10+'G-2'!K10+'G-3'!K10+'G-4'!K10</f>
        <v>20</v>
      </c>
      <c r="L10" s="91">
        <f>'G-1'!L10+'G-2'!L10+'G-3'!L10+'G-4'!L10</f>
        <v>24</v>
      </c>
      <c r="M10" s="103">
        <f t="shared" ref="M10:M31" si="1">I10*0.5+J10*1+K10*2+L10*2.5</f>
        <v>600.5</v>
      </c>
      <c r="N10" s="30">
        <f>F29+F30+F31+M10</f>
        <v>2510</v>
      </c>
      <c r="O10" s="92" t="s">
        <v>130</v>
      </c>
      <c r="P10" s="91">
        <f>'G-1'!P10+'G-2'!P10+'G-3'!P10+'G-4'!P10</f>
        <v>124</v>
      </c>
      <c r="Q10" s="91">
        <f>'G-1'!Q10+'G-2'!Q10+'G-3'!Q10+'G-4'!Q10</f>
        <v>611</v>
      </c>
      <c r="R10" s="91">
        <f>'G-1'!R10+'G-2'!R10+'G-3'!R10+'G-4'!R10</f>
        <v>26</v>
      </c>
      <c r="S10" s="91">
        <f>'G-1'!S10+'G-2'!S10+'G-3'!S10+'G-4'!S10</f>
        <v>14</v>
      </c>
      <c r="T10" s="103">
        <f t="shared" ref="T10:T29" si="2">P10*0.5+Q10*1+R10*2+S10*2.5</f>
        <v>760</v>
      </c>
      <c r="U10" s="93"/>
    </row>
    <row r="11" spans="1:21" ht="24" customHeight="1" x14ac:dyDescent="0.2">
      <c r="A11" s="94" t="s">
        <v>126</v>
      </c>
      <c r="B11" s="39">
        <f>'G-1'!B11+'G-2'!B11+'G-3'!B11+'G-4'!B11</f>
        <v>16</v>
      </c>
      <c r="C11" s="39">
        <f>'G-1'!C11+'G-2'!C11+'G-3'!C11+'G-4'!C11</f>
        <v>67</v>
      </c>
      <c r="D11" s="39">
        <f>'G-1'!D11+'G-2'!D11+'G-3'!D11+'G-4'!D11</f>
        <v>6</v>
      </c>
      <c r="E11" s="39">
        <f>'G-1'!E11+'G-2'!E11+'G-3'!E11+'G-4'!E11</f>
        <v>8</v>
      </c>
      <c r="F11" s="6">
        <f t="shared" si="0"/>
        <v>107</v>
      </c>
      <c r="G11" s="100"/>
      <c r="H11" s="15" t="s">
        <v>100</v>
      </c>
      <c r="I11" s="39">
        <f>'G-1'!I11+'G-2'!I11+'G-3'!I11+'G-4'!I11</f>
        <v>88</v>
      </c>
      <c r="J11" s="39">
        <f>'G-1'!J11+'G-2'!J11+'G-3'!J11+'G-4'!J11</f>
        <v>474</v>
      </c>
      <c r="K11" s="39">
        <f>'G-1'!K11+'G-2'!K11+'G-3'!K11+'G-4'!K11</f>
        <v>27</v>
      </c>
      <c r="L11" s="39">
        <f>'G-1'!L11+'G-2'!L11+'G-3'!L11+'G-4'!L11</f>
        <v>14</v>
      </c>
      <c r="M11" s="6">
        <f t="shared" si="1"/>
        <v>607</v>
      </c>
      <c r="N11" s="100">
        <f>M11+M10+F31+F30</f>
        <v>2498</v>
      </c>
      <c r="O11" s="15" t="s">
        <v>129</v>
      </c>
      <c r="P11" s="39">
        <f>'G-1'!P11+'G-2'!P11+'G-3'!P11+'G-4'!P11</f>
        <v>102</v>
      </c>
      <c r="Q11" s="39">
        <f>'G-1'!Q11+'G-2'!Q11+'G-3'!Q11+'G-4'!Q11</f>
        <v>547</v>
      </c>
      <c r="R11" s="39">
        <f>'G-1'!R11+'G-2'!R11+'G-3'!R11+'G-4'!R11</f>
        <v>37</v>
      </c>
      <c r="S11" s="39">
        <f>'G-1'!S11+'G-2'!S11+'G-3'!S11+'G-4'!S11</f>
        <v>17</v>
      </c>
      <c r="T11" s="6">
        <f t="shared" si="2"/>
        <v>714.5</v>
      </c>
      <c r="U11" s="101"/>
    </row>
    <row r="12" spans="1:21" ht="24" customHeight="1" x14ac:dyDescent="0.2">
      <c r="A12" s="98" t="s">
        <v>127</v>
      </c>
      <c r="B12" s="39">
        <f>'G-1'!B12+'G-2'!B12+'G-3'!B12+'G-4'!B12</f>
        <v>24</v>
      </c>
      <c r="C12" s="39">
        <f>'G-1'!C12+'G-2'!C12+'G-3'!C12+'G-4'!C12</f>
        <v>66</v>
      </c>
      <c r="D12" s="39">
        <f>'G-1'!D12+'G-2'!D12+'G-3'!D12+'G-4'!D12</f>
        <v>14</v>
      </c>
      <c r="E12" s="39">
        <f>'G-1'!E12+'G-2'!E12+'G-3'!E12+'G-4'!E12</f>
        <v>9</v>
      </c>
      <c r="F12" s="6">
        <f t="shared" si="0"/>
        <v>128.5</v>
      </c>
      <c r="G12" s="100"/>
      <c r="H12" s="16" t="s">
        <v>27</v>
      </c>
      <c r="I12" s="39">
        <f>'G-1'!I12+'G-2'!I12+'G-3'!I12+'G-4'!I12</f>
        <v>83</v>
      </c>
      <c r="J12" s="39">
        <f>'G-1'!J12+'G-2'!J12+'G-3'!J12+'G-4'!J12</f>
        <v>478</v>
      </c>
      <c r="K12" s="39">
        <f>'G-1'!K12+'G-2'!K12+'G-3'!K12+'G-4'!K12</f>
        <v>23</v>
      </c>
      <c r="L12" s="39">
        <f>'G-1'!L12+'G-2'!L12+'G-3'!L12+'G-4'!L12</f>
        <v>20</v>
      </c>
      <c r="M12" s="6">
        <f t="shared" si="1"/>
        <v>615.5</v>
      </c>
      <c r="N12" s="100">
        <f>M12+M11+M10+F31</f>
        <v>2437</v>
      </c>
      <c r="O12" s="16" t="s">
        <v>29</v>
      </c>
      <c r="P12" s="39">
        <f>'G-1'!P12+'G-2'!P12+'G-3'!P12+'G-4'!P12</f>
        <v>105</v>
      </c>
      <c r="Q12" s="39">
        <f>'G-1'!Q12+'G-2'!Q12+'G-3'!Q12+'G-4'!Q12</f>
        <v>619</v>
      </c>
      <c r="R12" s="39">
        <f>'G-1'!R12+'G-2'!R12+'G-3'!R12+'G-4'!R12</f>
        <v>41</v>
      </c>
      <c r="S12" s="39">
        <f>'G-1'!S12+'G-2'!S12+'G-3'!S12+'G-4'!S12</f>
        <v>9</v>
      </c>
      <c r="T12" s="6">
        <f t="shared" si="2"/>
        <v>776</v>
      </c>
      <c r="U12" s="101"/>
    </row>
    <row r="13" spans="1:21" ht="24" customHeight="1" x14ac:dyDescent="0.2">
      <c r="A13" s="94" t="s">
        <v>128</v>
      </c>
      <c r="B13" s="39">
        <f>'G-1'!B13+'G-2'!B13+'G-3'!B13+'G-4'!B13</f>
        <v>27</v>
      </c>
      <c r="C13" s="39">
        <f>'G-1'!C13+'G-2'!C13+'G-3'!C13+'G-4'!C13</f>
        <v>123</v>
      </c>
      <c r="D13" s="39">
        <f>'G-1'!D13+'G-2'!D13+'G-3'!D13+'G-4'!D13</f>
        <v>12</v>
      </c>
      <c r="E13" s="39">
        <f>'G-1'!E13+'G-2'!E13+'G-3'!E13+'G-4'!E13</f>
        <v>3</v>
      </c>
      <c r="F13" s="6">
        <f t="shared" si="0"/>
        <v>168</v>
      </c>
      <c r="G13" s="2">
        <f>F13+F12+F11+F10</f>
        <v>482.5</v>
      </c>
      <c r="H13" s="15" t="s">
        <v>28</v>
      </c>
      <c r="I13" s="39">
        <f>'G-1'!I13+'G-2'!I13+'G-3'!I13+'G-4'!I13</f>
        <v>106</v>
      </c>
      <c r="J13" s="39">
        <f>'G-1'!J13+'G-2'!J13+'G-3'!J13+'G-4'!J13</f>
        <v>506</v>
      </c>
      <c r="K13" s="39">
        <f>'G-1'!K13+'G-2'!K13+'G-3'!K13+'G-4'!K13</f>
        <v>31</v>
      </c>
      <c r="L13" s="39">
        <f>'G-1'!L13+'G-2'!L13+'G-3'!L13+'G-4'!L13</f>
        <v>32</v>
      </c>
      <c r="M13" s="6">
        <f t="shared" si="1"/>
        <v>701</v>
      </c>
      <c r="N13" s="2">
        <f>M13+M12+M11+M10</f>
        <v>2524</v>
      </c>
      <c r="O13" s="16" t="s">
        <v>30</v>
      </c>
      <c r="P13" s="39">
        <f>'G-1'!P13+'G-2'!P13+'G-3'!P13+'G-4'!P13</f>
        <v>106</v>
      </c>
      <c r="Q13" s="39">
        <f>'G-1'!Q13+'G-2'!Q13+'G-3'!Q13+'G-4'!Q13</f>
        <v>631</v>
      </c>
      <c r="R13" s="39">
        <f>'G-1'!R13+'G-2'!R13+'G-3'!R13+'G-4'!R13</f>
        <v>36</v>
      </c>
      <c r="S13" s="39">
        <f>'G-1'!S13+'G-2'!S13+'G-3'!S13+'G-4'!S13</f>
        <v>13</v>
      </c>
      <c r="T13" s="6">
        <f t="shared" si="2"/>
        <v>788.5</v>
      </c>
      <c r="U13" s="95">
        <f>T13+T12+T11+T10</f>
        <v>3039</v>
      </c>
    </row>
    <row r="14" spans="1:21" ht="24" customHeight="1" x14ac:dyDescent="0.2">
      <c r="A14" s="94" t="s">
        <v>114</v>
      </c>
      <c r="B14" s="39">
        <f>'G-1'!B14+'G-2'!B14+'G-3'!B14+'G-4'!B14</f>
        <v>61</v>
      </c>
      <c r="C14" s="39">
        <f>'G-1'!C14+'G-2'!C14+'G-3'!C14+'G-4'!C14</f>
        <v>258</v>
      </c>
      <c r="D14" s="39">
        <f>'G-1'!D14+'G-2'!D14+'G-3'!D14+'G-4'!D14</f>
        <v>26</v>
      </c>
      <c r="E14" s="39">
        <f>'G-1'!E14+'G-2'!E14+'G-3'!E14+'G-4'!E14</f>
        <v>12</v>
      </c>
      <c r="F14" s="6">
        <f t="shared" si="0"/>
        <v>370.5</v>
      </c>
      <c r="G14" s="2">
        <f t="shared" ref="G14:G31" si="3">F14+F13+F12+F11</f>
        <v>774</v>
      </c>
      <c r="H14" s="15" t="s">
        <v>1</v>
      </c>
      <c r="I14" s="39">
        <f>'G-1'!I14+'G-2'!I14+'G-3'!I14+'G-4'!I14</f>
        <v>99</v>
      </c>
      <c r="J14" s="39">
        <f>'G-1'!J14+'G-2'!J14+'G-3'!J14+'G-4'!J14</f>
        <v>490</v>
      </c>
      <c r="K14" s="39">
        <f>'G-1'!K14+'G-2'!K14+'G-3'!K14+'G-4'!K14</f>
        <v>28</v>
      </c>
      <c r="L14" s="39">
        <f>'G-1'!L14+'G-2'!L14+'G-3'!L14+'G-4'!L14</f>
        <v>19</v>
      </c>
      <c r="M14" s="6">
        <f t="shared" si="1"/>
        <v>643</v>
      </c>
      <c r="N14" s="2">
        <f t="shared" ref="N14:N31" si="4">M14+M13+M12+M11</f>
        <v>2566.5</v>
      </c>
      <c r="O14" s="16" t="s">
        <v>8</v>
      </c>
      <c r="P14" s="39">
        <f>'G-1'!P14+'G-2'!P14+'G-3'!P14+'G-4'!P14</f>
        <v>137</v>
      </c>
      <c r="Q14" s="39">
        <f>'G-1'!Q14+'G-2'!Q14+'G-3'!Q14+'G-4'!Q14</f>
        <v>620</v>
      </c>
      <c r="R14" s="39">
        <f>'G-1'!R14+'G-2'!R14+'G-3'!R14+'G-4'!R14</f>
        <v>34</v>
      </c>
      <c r="S14" s="39">
        <f>'G-1'!S14+'G-2'!S14+'G-3'!S14+'G-4'!S14</f>
        <v>10</v>
      </c>
      <c r="T14" s="6">
        <f t="shared" si="2"/>
        <v>781.5</v>
      </c>
      <c r="U14" s="95">
        <f t="shared" ref="U14:U29" si="5">T14+T13+T12+T11</f>
        <v>3060.5</v>
      </c>
    </row>
    <row r="15" spans="1:21" ht="24" customHeight="1" x14ac:dyDescent="0.2">
      <c r="A15" s="94" t="s">
        <v>115</v>
      </c>
      <c r="B15" s="39">
        <f>'G-1'!B15+'G-2'!B15+'G-3'!B15+'G-4'!B15</f>
        <v>72</v>
      </c>
      <c r="C15" s="39">
        <f>'G-1'!C15+'G-2'!C15+'G-3'!C15+'G-4'!C15</f>
        <v>560</v>
      </c>
      <c r="D15" s="39">
        <f>'G-1'!D15+'G-2'!D15+'G-3'!D15+'G-4'!D15</f>
        <v>38</v>
      </c>
      <c r="E15" s="39">
        <f>'G-1'!E15+'G-2'!E15+'G-3'!E15+'G-4'!E15</f>
        <v>3</v>
      </c>
      <c r="F15" s="6">
        <f t="shared" si="0"/>
        <v>679.5</v>
      </c>
      <c r="G15" s="2">
        <f t="shared" si="3"/>
        <v>1346.5</v>
      </c>
      <c r="H15" s="15" t="s">
        <v>4</v>
      </c>
      <c r="I15" s="39">
        <f>'G-1'!I15+'G-2'!I15+'G-3'!I15+'G-4'!I15</f>
        <v>109</v>
      </c>
      <c r="J15" s="39">
        <f>'G-1'!J15+'G-2'!J15+'G-3'!J15+'G-4'!J15</f>
        <v>497</v>
      </c>
      <c r="K15" s="39">
        <f>'G-1'!K15+'G-2'!K15+'G-3'!K15+'G-4'!K15</f>
        <v>25</v>
      </c>
      <c r="L15" s="39">
        <f>'G-1'!L15+'G-2'!L15+'G-3'!L15+'G-4'!L15</f>
        <v>12</v>
      </c>
      <c r="M15" s="6">
        <f t="shared" si="1"/>
        <v>631.5</v>
      </c>
      <c r="N15" s="2">
        <f t="shared" si="4"/>
        <v>2591</v>
      </c>
      <c r="O15" s="15" t="s">
        <v>10</v>
      </c>
      <c r="P15" s="39">
        <f>'G-1'!P15+'G-2'!P15+'G-3'!P15+'G-4'!P15</f>
        <v>140</v>
      </c>
      <c r="Q15" s="39">
        <f>'G-1'!Q15+'G-2'!Q15+'G-3'!Q15+'G-4'!Q15</f>
        <v>621</v>
      </c>
      <c r="R15" s="39">
        <f>'G-1'!R15+'G-2'!R15+'G-3'!R15+'G-4'!R15</f>
        <v>35</v>
      </c>
      <c r="S15" s="39">
        <f>'G-1'!S15+'G-2'!S15+'G-3'!S15+'G-4'!S15</f>
        <v>7</v>
      </c>
      <c r="T15" s="6">
        <f t="shared" si="2"/>
        <v>778.5</v>
      </c>
      <c r="U15" s="95">
        <f t="shared" si="5"/>
        <v>3124.5</v>
      </c>
    </row>
    <row r="16" spans="1:21" ht="24" customHeight="1" x14ac:dyDescent="0.2">
      <c r="A16" s="94" t="s">
        <v>95</v>
      </c>
      <c r="B16" s="39">
        <f>'G-1'!B16+'G-2'!B16+'G-3'!B16+'G-4'!B16</f>
        <v>122</v>
      </c>
      <c r="C16" s="39">
        <f>'G-1'!C16+'G-2'!C16+'G-3'!C16+'G-4'!C16</f>
        <v>801</v>
      </c>
      <c r="D16" s="39">
        <f>'G-1'!D16+'G-2'!D16+'G-3'!D16+'G-4'!D16</f>
        <v>30</v>
      </c>
      <c r="E16" s="39">
        <f>'G-1'!E16+'G-2'!E16+'G-3'!E16+'G-4'!E16</f>
        <v>6</v>
      </c>
      <c r="F16" s="6">
        <f t="shared" si="0"/>
        <v>937</v>
      </c>
      <c r="G16" s="2">
        <f t="shared" si="3"/>
        <v>2155</v>
      </c>
      <c r="H16" s="15" t="s">
        <v>5</v>
      </c>
      <c r="I16" s="39">
        <f>'G-1'!I16+'G-2'!I16+'G-3'!I16+'G-4'!I16</f>
        <v>90</v>
      </c>
      <c r="J16" s="39">
        <f>'G-1'!J16+'G-2'!J16+'G-3'!J16+'G-4'!J16</f>
        <v>553</v>
      </c>
      <c r="K16" s="39">
        <f>'G-1'!K16+'G-2'!K16+'G-3'!K16+'G-4'!K16</f>
        <v>21</v>
      </c>
      <c r="L16" s="39">
        <f>'G-1'!L16+'G-2'!L16+'G-3'!L16+'G-4'!L16</f>
        <v>13</v>
      </c>
      <c r="M16" s="6">
        <f t="shared" si="1"/>
        <v>672.5</v>
      </c>
      <c r="N16" s="2">
        <f t="shared" si="4"/>
        <v>2648</v>
      </c>
      <c r="O16" s="15" t="s">
        <v>13</v>
      </c>
      <c r="P16" s="39">
        <f>'G-1'!P16+'G-2'!P16+'G-3'!P16+'G-4'!P16</f>
        <v>140</v>
      </c>
      <c r="Q16" s="39">
        <f>'G-1'!Q16+'G-2'!Q16+'G-3'!Q16+'G-4'!Q16</f>
        <v>615</v>
      </c>
      <c r="R16" s="39">
        <f>'G-1'!R16+'G-2'!R16+'G-3'!R16+'G-4'!R16</f>
        <v>33</v>
      </c>
      <c r="S16" s="39">
        <f>'G-1'!S16+'G-2'!S16+'G-3'!S16+'G-4'!S16</f>
        <v>10</v>
      </c>
      <c r="T16" s="6">
        <f t="shared" si="2"/>
        <v>776</v>
      </c>
      <c r="U16" s="95">
        <f t="shared" si="5"/>
        <v>3124.5</v>
      </c>
    </row>
    <row r="17" spans="1:21" ht="24" customHeight="1" x14ac:dyDescent="0.2">
      <c r="A17" s="94" t="s">
        <v>96</v>
      </c>
      <c r="B17" s="39">
        <f>'G-1'!B17+'G-2'!B17+'G-3'!B17+'G-4'!B17</f>
        <v>139</v>
      </c>
      <c r="C17" s="39">
        <f>'G-1'!C17+'G-2'!C17+'G-3'!C17+'G-4'!C17</f>
        <v>810</v>
      </c>
      <c r="D17" s="39">
        <f>'G-1'!D17+'G-2'!D17+'G-3'!D17+'G-4'!D17</f>
        <v>24</v>
      </c>
      <c r="E17" s="39">
        <f>'G-1'!E17+'G-2'!E17+'G-3'!E17+'G-4'!E17</f>
        <v>11</v>
      </c>
      <c r="F17" s="6">
        <f t="shared" si="0"/>
        <v>955</v>
      </c>
      <c r="G17" s="2">
        <f t="shared" si="3"/>
        <v>2942</v>
      </c>
      <c r="H17" s="15" t="s">
        <v>6</v>
      </c>
      <c r="I17" s="39">
        <f>'G-1'!I17+'G-2'!I17+'G-3'!I17+'G-4'!I17</f>
        <v>101</v>
      </c>
      <c r="J17" s="39">
        <f>'G-1'!J17+'G-2'!J17+'G-3'!J17+'G-4'!J17</f>
        <v>657</v>
      </c>
      <c r="K17" s="39">
        <f>'G-1'!K17+'G-2'!K17+'G-3'!K17+'G-4'!K17</f>
        <v>30</v>
      </c>
      <c r="L17" s="39">
        <f>'G-1'!L17+'G-2'!L17+'G-3'!L17+'G-4'!L17</f>
        <v>21</v>
      </c>
      <c r="M17" s="6">
        <f t="shared" si="1"/>
        <v>820</v>
      </c>
      <c r="N17" s="2">
        <f t="shared" si="4"/>
        <v>2767</v>
      </c>
      <c r="O17" s="15" t="s">
        <v>16</v>
      </c>
      <c r="P17" s="39">
        <f>'G-1'!P17+'G-2'!P17+'G-3'!P17+'G-4'!P17</f>
        <v>165</v>
      </c>
      <c r="Q17" s="39">
        <f>'G-1'!Q17+'G-2'!Q17+'G-3'!Q17+'G-4'!Q17</f>
        <v>655</v>
      </c>
      <c r="R17" s="39">
        <f>'G-1'!R17+'G-2'!R17+'G-3'!R17+'G-4'!R17</f>
        <v>35</v>
      </c>
      <c r="S17" s="39">
        <f>'G-1'!S17+'G-2'!S17+'G-3'!S17+'G-4'!S17</f>
        <v>7</v>
      </c>
      <c r="T17" s="6">
        <f t="shared" si="2"/>
        <v>825</v>
      </c>
      <c r="U17" s="95">
        <f t="shared" si="5"/>
        <v>3161</v>
      </c>
    </row>
    <row r="18" spans="1:21" ht="24" customHeight="1" x14ac:dyDescent="0.2">
      <c r="A18" s="94" t="s">
        <v>97</v>
      </c>
      <c r="B18" s="39">
        <f>'G-1'!B18+'G-2'!B18+'G-3'!B18+'G-4'!B18</f>
        <v>156</v>
      </c>
      <c r="C18" s="39">
        <f>'G-1'!C18+'G-2'!C18+'G-3'!C18+'G-4'!C18</f>
        <v>658</v>
      </c>
      <c r="D18" s="39">
        <f>'G-1'!D18+'G-2'!D18+'G-3'!D18+'G-4'!D18</f>
        <v>28</v>
      </c>
      <c r="E18" s="39">
        <f>'G-1'!E18+'G-2'!E18+'G-3'!E18+'G-4'!E18</f>
        <v>8</v>
      </c>
      <c r="F18" s="6">
        <f t="shared" si="0"/>
        <v>812</v>
      </c>
      <c r="G18" s="2">
        <f t="shared" si="3"/>
        <v>3383.5</v>
      </c>
      <c r="H18" s="15" t="s">
        <v>7</v>
      </c>
      <c r="I18" s="39">
        <f>'G-1'!I18+'G-2'!I18+'G-3'!I18+'G-4'!I18</f>
        <v>91</v>
      </c>
      <c r="J18" s="39">
        <f>'G-1'!J18+'G-2'!J18+'G-3'!J18+'G-4'!J18</f>
        <v>701</v>
      </c>
      <c r="K18" s="39">
        <f>'G-1'!K18+'G-2'!K18+'G-3'!K18+'G-4'!K18</f>
        <v>27</v>
      </c>
      <c r="L18" s="39">
        <f>'G-1'!L18+'G-2'!L18+'G-3'!L18+'G-4'!L18</f>
        <v>13</v>
      </c>
      <c r="M18" s="6">
        <f t="shared" si="1"/>
        <v>833</v>
      </c>
      <c r="N18" s="2">
        <f t="shared" si="4"/>
        <v>2957</v>
      </c>
      <c r="O18" s="15" t="s">
        <v>41</v>
      </c>
      <c r="P18" s="39">
        <f>'G-1'!P18+'G-2'!P18+'G-3'!P18+'G-4'!P18</f>
        <v>136</v>
      </c>
      <c r="Q18" s="39">
        <f>'G-1'!Q18+'G-2'!Q18+'G-3'!Q18+'G-4'!Q18</f>
        <v>631</v>
      </c>
      <c r="R18" s="39">
        <f>'G-1'!R18+'G-2'!R18+'G-3'!R18+'G-4'!R18</f>
        <v>24</v>
      </c>
      <c r="S18" s="39">
        <f>'G-1'!S18+'G-2'!S18+'G-3'!S18+'G-4'!S18</f>
        <v>11</v>
      </c>
      <c r="T18" s="6">
        <f t="shared" si="2"/>
        <v>774.5</v>
      </c>
      <c r="U18" s="95">
        <f t="shared" si="5"/>
        <v>3154</v>
      </c>
    </row>
    <row r="19" spans="1:21" ht="24" customHeight="1" x14ac:dyDescent="0.2">
      <c r="A19" s="94" t="s">
        <v>98</v>
      </c>
      <c r="B19" s="39">
        <f>'G-1'!B19+'G-2'!B19+'G-3'!B19+'G-4'!B19</f>
        <v>119</v>
      </c>
      <c r="C19" s="39">
        <f>'G-1'!C19+'G-2'!C19+'G-3'!C19+'G-4'!C19</f>
        <v>653</v>
      </c>
      <c r="D19" s="39">
        <f>'G-1'!D19+'G-2'!D19+'G-3'!D19+'G-4'!D19</f>
        <v>32</v>
      </c>
      <c r="E19" s="39">
        <f>'G-1'!E19+'G-2'!E19+'G-3'!E19+'G-4'!E19</f>
        <v>12</v>
      </c>
      <c r="F19" s="6">
        <f t="shared" si="0"/>
        <v>806.5</v>
      </c>
      <c r="G19" s="2">
        <f t="shared" si="3"/>
        <v>3510.5</v>
      </c>
      <c r="H19" s="15" t="s">
        <v>9</v>
      </c>
      <c r="I19" s="39">
        <f>'G-1'!I19+'G-2'!I19+'G-3'!I19+'G-4'!I19</f>
        <v>76</v>
      </c>
      <c r="J19" s="39">
        <f>'G-1'!J19+'G-2'!J19+'G-3'!J19+'G-4'!J19</f>
        <v>686</v>
      </c>
      <c r="K19" s="39">
        <f>'G-1'!K19+'G-2'!K19+'G-3'!K19+'G-4'!K19</f>
        <v>27</v>
      </c>
      <c r="L19" s="39">
        <f>'G-1'!L19+'G-2'!L19+'G-3'!L19+'G-4'!L19</f>
        <v>14</v>
      </c>
      <c r="M19" s="6">
        <f t="shared" si="1"/>
        <v>813</v>
      </c>
      <c r="N19" s="2">
        <f t="shared" si="4"/>
        <v>3138.5</v>
      </c>
      <c r="O19" s="15" t="s">
        <v>42</v>
      </c>
      <c r="P19" s="39">
        <f>'G-1'!P19+'G-2'!P19+'G-3'!P19+'G-4'!P19</f>
        <v>123</v>
      </c>
      <c r="Q19" s="39">
        <f>'G-1'!Q19+'G-2'!Q19+'G-3'!Q19+'G-4'!Q19</f>
        <v>587</v>
      </c>
      <c r="R19" s="39">
        <f>'G-1'!R19+'G-2'!R19+'G-3'!R19+'G-4'!R19</f>
        <v>24</v>
      </c>
      <c r="S19" s="39">
        <f>'G-1'!S19+'G-2'!S19+'G-3'!S19+'G-4'!S19</f>
        <v>7</v>
      </c>
      <c r="T19" s="6">
        <f t="shared" si="2"/>
        <v>714</v>
      </c>
      <c r="U19" s="95">
        <f t="shared" si="5"/>
        <v>3089.5</v>
      </c>
    </row>
    <row r="20" spans="1:21" ht="24" customHeight="1" x14ac:dyDescent="0.2">
      <c r="A20" s="94" t="s">
        <v>11</v>
      </c>
      <c r="B20" s="39">
        <f>'G-1'!B20+'G-2'!B20+'G-3'!B20+'G-4'!B20</f>
        <v>113</v>
      </c>
      <c r="C20" s="39">
        <f>'G-1'!C20+'G-2'!C20+'G-3'!C20+'G-4'!C20</f>
        <v>593</v>
      </c>
      <c r="D20" s="39">
        <f>'G-1'!D20+'G-2'!D20+'G-3'!D20+'G-4'!D20</f>
        <v>35</v>
      </c>
      <c r="E20" s="39">
        <f>'G-1'!E20+'G-2'!E20+'G-3'!E20+'G-4'!E20</f>
        <v>18</v>
      </c>
      <c r="F20" s="6">
        <f t="shared" si="0"/>
        <v>764.5</v>
      </c>
      <c r="G20" s="2">
        <f t="shared" si="3"/>
        <v>3338</v>
      </c>
      <c r="H20" s="15" t="s">
        <v>12</v>
      </c>
      <c r="I20" s="39">
        <f>'G-1'!I20+'G-2'!I20+'G-3'!I20+'G-4'!I20</f>
        <v>117</v>
      </c>
      <c r="J20" s="39">
        <f>'G-1'!J20+'G-2'!J20+'G-3'!J20+'G-4'!J20</f>
        <v>650</v>
      </c>
      <c r="K20" s="39">
        <f>'G-1'!K20+'G-2'!K20+'G-3'!K20+'G-4'!K20</f>
        <v>30</v>
      </c>
      <c r="L20" s="39">
        <f>'G-1'!L20+'G-2'!L20+'G-3'!L20+'G-4'!L20</f>
        <v>19</v>
      </c>
      <c r="M20" s="6">
        <f t="shared" si="1"/>
        <v>816</v>
      </c>
      <c r="N20" s="2">
        <f t="shared" si="4"/>
        <v>3282</v>
      </c>
      <c r="O20" s="15" t="s">
        <v>107</v>
      </c>
      <c r="P20" s="39">
        <f>'G-1'!P20+'G-2'!P20+'G-3'!P20+'G-4'!P20</f>
        <v>107</v>
      </c>
      <c r="Q20" s="39">
        <f>'G-1'!Q20+'G-2'!Q20+'G-3'!Q20+'G-4'!Q20</f>
        <v>642</v>
      </c>
      <c r="R20" s="39">
        <f>'G-1'!R20+'G-2'!R20+'G-3'!R20+'G-4'!R20</f>
        <v>32</v>
      </c>
      <c r="S20" s="39">
        <f>'G-1'!S20+'G-2'!S20+'G-3'!S20+'G-4'!S20</f>
        <v>7</v>
      </c>
      <c r="T20" s="6">
        <f t="shared" si="2"/>
        <v>777</v>
      </c>
      <c r="U20" s="95">
        <f t="shared" si="5"/>
        <v>3090.5</v>
      </c>
    </row>
    <row r="21" spans="1:21" ht="24" customHeight="1" x14ac:dyDescent="0.2">
      <c r="A21" s="94" t="s">
        <v>14</v>
      </c>
      <c r="B21" s="39">
        <f>'G-1'!B21+'G-2'!B21+'G-3'!B21+'G-4'!B21</f>
        <v>132</v>
      </c>
      <c r="C21" s="39">
        <f>'G-1'!C21+'G-2'!C21+'G-3'!C21+'G-4'!C21</f>
        <v>616</v>
      </c>
      <c r="D21" s="39">
        <f>'G-1'!D21+'G-2'!D21+'G-3'!D21+'G-4'!D21</f>
        <v>31</v>
      </c>
      <c r="E21" s="39">
        <f>'G-1'!E21+'G-2'!E21+'G-3'!E21+'G-4'!E21</f>
        <v>11</v>
      </c>
      <c r="F21" s="6">
        <f t="shared" si="0"/>
        <v>771.5</v>
      </c>
      <c r="G21" s="2">
        <f t="shared" si="3"/>
        <v>3154.5</v>
      </c>
      <c r="H21" s="15" t="s">
        <v>15</v>
      </c>
      <c r="I21" s="39">
        <f>'G-1'!I21+'G-2'!I21+'G-3'!I21+'G-4'!I21</f>
        <v>103</v>
      </c>
      <c r="J21" s="39">
        <f>'G-1'!J21+'G-2'!J21+'G-3'!J21+'G-4'!J21</f>
        <v>604</v>
      </c>
      <c r="K21" s="39">
        <f>'G-1'!K21+'G-2'!K21+'G-3'!K21+'G-4'!K21</f>
        <v>37</v>
      </c>
      <c r="L21" s="39">
        <f>'G-1'!L21+'G-2'!L21+'G-3'!L21+'G-4'!L21</f>
        <v>11</v>
      </c>
      <c r="M21" s="6">
        <f t="shared" si="1"/>
        <v>757</v>
      </c>
      <c r="N21" s="2">
        <f t="shared" si="4"/>
        <v>3219</v>
      </c>
      <c r="O21" s="15" t="s">
        <v>108</v>
      </c>
      <c r="P21" s="39">
        <f>'G-1'!P21+'G-2'!P21+'G-3'!P21+'G-4'!P21</f>
        <v>74</v>
      </c>
      <c r="Q21" s="39">
        <f>'G-1'!Q21+'G-2'!Q21+'G-3'!Q21+'G-4'!Q21</f>
        <v>587</v>
      </c>
      <c r="R21" s="39">
        <f>'G-1'!R21+'G-2'!R21+'G-3'!R21+'G-4'!R21</f>
        <v>23</v>
      </c>
      <c r="S21" s="39">
        <f>'G-1'!S21+'G-2'!S21+'G-3'!S21+'G-4'!S21</f>
        <v>7</v>
      </c>
      <c r="T21" s="6">
        <f t="shared" si="2"/>
        <v>687.5</v>
      </c>
      <c r="U21" s="95">
        <f t="shared" si="5"/>
        <v>2953</v>
      </c>
    </row>
    <row r="22" spans="1:21" ht="24" customHeight="1" x14ac:dyDescent="0.2">
      <c r="A22" s="94" t="s">
        <v>17</v>
      </c>
      <c r="B22" s="39">
        <f>'G-1'!B22+'G-2'!B22+'G-3'!B22+'G-4'!B22</f>
        <v>146</v>
      </c>
      <c r="C22" s="39">
        <f>'G-1'!C22+'G-2'!C22+'G-3'!C22+'G-4'!C22</f>
        <v>613</v>
      </c>
      <c r="D22" s="39">
        <f>'G-1'!D22+'G-2'!D22+'G-3'!D22+'G-4'!D22</f>
        <v>27</v>
      </c>
      <c r="E22" s="39">
        <f>'G-1'!E22+'G-2'!E22+'G-3'!E22+'G-4'!E22</f>
        <v>10</v>
      </c>
      <c r="F22" s="6">
        <f t="shared" si="0"/>
        <v>765</v>
      </c>
      <c r="G22" s="2">
        <f t="shared" si="3"/>
        <v>3107.5</v>
      </c>
      <c r="H22" s="15" t="s">
        <v>18</v>
      </c>
      <c r="I22" s="39">
        <f>'G-1'!I22+'G-2'!I22+'G-3'!I22+'G-4'!I22</f>
        <v>85</v>
      </c>
      <c r="J22" s="39">
        <f>'G-1'!J22+'G-2'!J22+'G-3'!J22+'G-4'!J22</f>
        <v>554</v>
      </c>
      <c r="K22" s="39">
        <f>'G-1'!K22+'G-2'!K22+'G-3'!K22+'G-4'!K22</f>
        <v>27</v>
      </c>
      <c r="L22" s="39">
        <f>'G-1'!L22+'G-2'!L22+'G-3'!L22+'G-4'!L22</f>
        <v>7</v>
      </c>
      <c r="M22" s="6">
        <f t="shared" si="1"/>
        <v>668</v>
      </c>
      <c r="N22" s="2">
        <f t="shared" si="4"/>
        <v>3054</v>
      </c>
      <c r="O22" s="15" t="s">
        <v>109</v>
      </c>
      <c r="P22" s="39">
        <f>'G-1'!P22+'G-2'!P22+'G-3'!P22+'G-4'!P22</f>
        <v>104</v>
      </c>
      <c r="Q22" s="39">
        <f>'G-1'!Q22+'G-2'!Q22+'G-3'!Q22+'G-4'!Q22</f>
        <v>558</v>
      </c>
      <c r="R22" s="39">
        <f>'G-1'!R22+'G-2'!R22+'G-3'!R22+'G-4'!R22</f>
        <v>32</v>
      </c>
      <c r="S22" s="39">
        <f>'G-1'!S22+'G-2'!S22+'G-3'!S22+'G-4'!S22</f>
        <v>4</v>
      </c>
      <c r="T22" s="6">
        <f t="shared" si="2"/>
        <v>684</v>
      </c>
      <c r="U22" s="95">
        <f t="shared" si="5"/>
        <v>2862.5</v>
      </c>
    </row>
    <row r="23" spans="1:21" ht="24" customHeight="1" x14ac:dyDescent="0.2">
      <c r="A23" s="94" t="s">
        <v>19</v>
      </c>
      <c r="B23" s="39">
        <f>'G-1'!B23+'G-2'!B23+'G-3'!B23+'G-4'!B23</f>
        <v>109</v>
      </c>
      <c r="C23" s="39">
        <f>'G-1'!C23+'G-2'!C23+'G-3'!C23+'G-4'!C23</f>
        <v>617</v>
      </c>
      <c r="D23" s="39">
        <f>'G-1'!D23+'G-2'!D23+'G-3'!D23+'G-4'!D23</f>
        <v>40</v>
      </c>
      <c r="E23" s="39">
        <f>'G-1'!E23+'G-2'!E23+'G-3'!E23+'G-4'!E23</f>
        <v>10</v>
      </c>
      <c r="F23" s="6">
        <f t="shared" si="0"/>
        <v>776.5</v>
      </c>
      <c r="G23" s="2">
        <f t="shared" si="3"/>
        <v>3077.5</v>
      </c>
      <c r="H23" s="15" t="s">
        <v>20</v>
      </c>
      <c r="I23" s="39">
        <f>'G-1'!I23+'G-2'!I23+'G-3'!I23+'G-4'!I23</f>
        <v>104</v>
      </c>
      <c r="J23" s="39">
        <f>'G-1'!J23+'G-2'!J23+'G-3'!J23+'G-4'!J23</f>
        <v>591</v>
      </c>
      <c r="K23" s="39">
        <f>'G-1'!K23+'G-2'!K23+'G-3'!K23+'G-4'!K23</f>
        <v>28</v>
      </c>
      <c r="L23" s="39">
        <f>'G-1'!L23+'G-2'!L23+'G-3'!L23+'G-4'!L23</f>
        <v>12</v>
      </c>
      <c r="M23" s="6">
        <f t="shared" si="1"/>
        <v>729</v>
      </c>
      <c r="N23" s="2">
        <f t="shared" si="4"/>
        <v>2970</v>
      </c>
      <c r="O23" s="15" t="s">
        <v>110</v>
      </c>
      <c r="P23" s="39">
        <f>'G-1'!P23+'G-2'!P23+'G-3'!P23+'G-4'!P23</f>
        <v>72</v>
      </c>
      <c r="Q23" s="39">
        <f>'G-1'!Q23+'G-2'!Q23+'G-3'!Q23+'G-4'!Q23</f>
        <v>450</v>
      </c>
      <c r="R23" s="39">
        <f>'G-1'!R23+'G-2'!R23+'G-3'!R23+'G-4'!R23</f>
        <v>23</v>
      </c>
      <c r="S23" s="39">
        <f>'G-1'!S23+'G-2'!S23+'G-3'!S23+'G-4'!S23</f>
        <v>5</v>
      </c>
      <c r="T23" s="6">
        <f t="shared" si="2"/>
        <v>544.5</v>
      </c>
      <c r="U23" s="95">
        <f t="shared" si="5"/>
        <v>2693</v>
      </c>
    </row>
    <row r="24" spans="1:21" ht="24" customHeight="1" x14ac:dyDescent="0.2">
      <c r="A24" s="94" t="s">
        <v>21</v>
      </c>
      <c r="B24" s="39">
        <f>'G-1'!B24+'G-2'!B24+'G-3'!B24+'G-4'!B24</f>
        <v>112</v>
      </c>
      <c r="C24" s="39">
        <f>'G-1'!C24+'G-2'!C24+'G-3'!C24+'G-4'!C24</f>
        <v>536</v>
      </c>
      <c r="D24" s="39">
        <f>'G-1'!D24+'G-2'!D24+'G-3'!D24+'G-4'!D24</f>
        <v>36</v>
      </c>
      <c r="E24" s="39">
        <f>'G-1'!E24+'G-2'!E24+'G-3'!E24+'G-4'!E24</f>
        <v>19</v>
      </c>
      <c r="F24" s="6">
        <f t="shared" si="0"/>
        <v>711.5</v>
      </c>
      <c r="G24" s="2">
        <f t="shared" si="3"/>
        <v>3024.5</v>
      </c>
      <c r="H24" s="15" t="s">
        <v>22</v>
      </c>
      <c r="I24" s="39">
        <f>'G-1'!I24+'G-2'!I24+'G-3'!I24+'G-4'!I24</f>
        <v>76</v>
      </c>
      <c r="J24" s="39">
        <f>'G-1'!J24+'G-2'!J24+'G-3'!J24+'G-4'!J24</f>
        <v>537</v>
      </c>
      <c r="K24" s="39">
        <f>'G-1'!K24+'G-2'!K24+'G-3'!K24+'G-4'!K24</f>
        <v>24</v>
      </c>
      <c r="L24" s="39">
        <f>'G-1'!L24+'G-2'!L24+'G-3'!L24+'G-4'!L24</f>
        <v>10</v>
      </c>
      <c r="M24" s="6">
        <f t="shared" si="1"/>
        <v>648</v>
      </c>
      <c r="N24" s="2">
        <f t="shared" si="4"/>
        <v>2802</v>
      </c>
      <c r="O24" s="15" t="s">
        <v>116</v>
      </c>
      <c r="P24" s="39">
        <f>'G-1'!P24+'G-2'!P24+'G-3'!P24+'G-4'!P24</f>
        <v>77</v>
      </c>
      <c r="Q24" s="39">
        <f>'G-1'!Q24+'G-2'!Q24+'G-3'!Q24+'G-4'!Q24</f>
        <v>499</v>
      </c>
      <c r="R24" s="39">
        <f>'G-1'!R24+'G-2'!R24+'G-3'!R24+'G-4'!R24</f>
        <v>26</v>
      </c>
      <c r="S24" s="39">
        <f>'G-1'!S24+'G-2'!S24+'G-3'!S24+'G-4'!S24</f>
        <v>6</v>
      </c>
      <c r="T24" s="6">
        <f t="shared" si="2"/>
        <v>604.5</v>
      </c>
      <c r="U24" s="95">
        <f t="shared" si="5"/>
        <v>2520.5</v>
      </c>
    </row>
    <row r="25" spans="1:21" ht="24" customHeight="1" x14ac:dyDescent="0.2">
      <c r="A25" s="94" t="s">
        <v>23</v>
      </c>
      <c r="B25" s="39">
        <f>'G-1'!B25+'G-2'!B25+'G-3'!B25+'G-4'!B25</f>
        <v>98</v>
      </c>
      <c r="C25" s="39">
        <f>'G-1'!C25+'G-2'!C25+'G-3'!C25+'G-4'!C25</f>
        <v>587</v>
      </c>
      <c r="D25" s="39">
        <f>'G-1'!D25+'G-2'!D25+'G-3'!D25+'G-4'!D25</f>
        <v>27</v>
      </c>
      <c r="E25" s="39">
        <f>'G-1'!E25+'G-2'!E25+'G-3'!E25+'G-4'!E25</f>
        <v>16</v>
      </c>
      <c r="F25" s="6">
        <f t="shared" si="0"/>
        <v>730</v>
      </c>
      <c r="G25" s="2">
        <f t="shared" si="3"/>
        <v>2983</v>
      </c>
      <c r="H25" s="15" t="s">
        <v>24</v>
      </c>
      <c r="I25" s="39">
        <f>'G-1'!I25+'G-2'!I25+'G-3'!I25+'G-4'!I25</f>
        <v>122</v>
      </c>
      <c r="J25" s="39">
        <f>'G-1'!J25+'G-2'!J25+'G-3'!J25+'G-4'!J25</f>
        <v>576</v>
      </c>
      <c r="K25" s="39">
        <f>'G-1'!K25+'G-2'!K25+'G-3'!K25+'G-4'!K25</f>
        <v>22</v>
      </c>
      <c r="L25" s="39">
        <f>'G-1'!L25+'G-2'!L25+'G-3'!L25+'G-4'!L25</f>
        <v>21</v>
      </c>
      <c r="M25" s="6">
        <f t="shared" si="1"/>
        <v>733.5</v>
      </c>
      <c r="N25" s="2">
        <f t="shared" si="4"/>
        <v>2778.5</v>
      </c>
      <c r="O25" s="15" t="s">
        <v>117</v>
      </c>
      <c r="P25" s="39">
        <f>'G-1'!P25+'G-2'!P25+'G-3'!P25+'G-4'!P25</f>
        <v>70</v>
      </c>
      <c r="Q25" s="39">
        <f>'G-1'!Q25+'G-2'!Q25+'G-3'!Q25+'G-4'!Q25</f>
        <v>435</v>
      </c>
      <c r="R25" s="39">
        <f>'G-1'!R25+'G-2'!R25+'G-3'!R25+'G-4'!R25</f>
        <v>26</v>
      </c>
      <c r="S25" s="39">
        <f>'G-1'!S25+'G-2'!S25+'G-3'!S25+'G-4'!S25</f>
        <v>3</v>
      </c>
      <c r="T25" s="6">
        <f t="shared" si="2"/>
        <v>529.5</v>
      </c>
      <c r="U25" s="95">
        <f t="shared" si="5"/>
        <v>2362.5</v>
      </c>
    </row>
    <row r="26" spans="1:21" ht="24" customHeight="1" x14ac:dyDescent="0.2">
      <c r="A26" s="94" t="s">
        <v>37</v>
      </c>
      <c r="B26" s="39">
        <f>'G-1'!B26+'G-2'!B26+'G-3'!B26+'G-4'!B26</f>
        <v>104</v>
      </c>
      <c r="C26" s="39">
        <f>'G-1'!C26+'G-2'!C26+'G-3'!C26+'G-4'!C26</f>
        <v>508</v>
      </c>
      <c r="D26" s="39">
        <f>'G-1'!D26+'G-2'!D26+'G-3'!D26+'G-4'!D26</f>
        <v>27</v>
      </c>
      <c r="E26" s="39">
        <f>'G-1'!E26+'G-2'!E26+'G-3'!E26+'G-4'!E26</f>
        <v>12</v>
      </c>
      <c r="F26" s="6">
        <f t="shared" si="0"/>
        <v>644</v>
      </c>
      <c r="G26" s="2">
        <f t="shared" si="3"/>
        <v>2862</v>
      </c>
      <c r="H26" s="15" t="s">
        <v>25</v>
      </c>
      <c r="I26" s="39">
        <f>'G-1'!I26+'G-2'!I26+'G-3'!I26+'G-4'!I26</f>
        <v>92</v>
      </c>
      <c r="J26" s="39">
        <f>'G-1'!J26+'G-2'!J26+'G-3'!J26+'G-4'!J26</f>
        <v>575</v>
      </c>
      <c r="K26" s="39">
        <f>'G-1'!K26+'G-2'!K26+'G-3'!K26+'G-4'!K26</f>
        <v>29</v>
      </c>
      <c r="L26" s="39">
        <f>'G-1'!L26+'G-2'!L26+'G-3'!L26+'G-4'!L26</f>
        <v>17</v>
      </c>
      <c r="M26" s="6">
        <f t="shared" si="1"/>
        <v>721.5</v>
      </c>
      <c r="N26" s="2">
        <f t="shared" si="4"/>
        <v>2832</v>
      </c>
      <c r="O26" s="15" t="s">
        <v>118</v>
      </c>
      <c r="P26" s="39">
        <f>'G-1'!P26+'G-2'!P26+'G-3'!P26+'G-4'!P26</f>
        <v>82</v>
      </c>
      <c r="Q26" s="39">
        <f>'G-1'!Q26+'G-2'!Q26+'G-3'!Q26+'G-4'!Q26</f>
        <v>426</v>
      </c>
      <c r="R26" s="39">
        <f>'G-1'!R26+'G-2'!R26+'G-3'!R26+'G-4'!R26</f>
        <v>17</v>
      </c>
      <c r="S26" s="39">
        <f>'G-1'!S26+'G-2'!S26+'G-3'!S26+'G-4'!S26</f>
        <v>1</v>
      </c>
      <c r="T26" s="6">
        <f t="shared" si="2"/>
        <v>503.5</v>
      </c>
      <c r="U26" s="95">
        <f t="shared" si="5"/>
        <v>2182</v>
      </c>
    </row>
    <row r="27" spans="1:21" ht="24" customHeight="1" x14ac:dyDescent="0.2">
      <c r="A27" s="94" t="s">
        <v>38</v>
      </c>
      <c r="B27" s="39">
        <f>'G-1'!B27+'G-2'!B27+'G-3'!B27+'G-4'!B27</f>
        <v>95</v>
      </c>
      <c r="C27" s="39">
        <f>'G-1'!C27+'G-2'!C27+'G-3'!C27+'G-4'!C27</f>
        <v>489</v>
      </c>
      <c r="D27" s="39">
        <f>'G-1'!D27+'G-2'!D27+'G-3'!D27+'G-4'!D27</f>
        <v>29</v>
      </c>
      <c r="E27" s="39">
        <f>'G-1'!E27+'G-2'!E27+'G-3'!E27+'G-4'!E27</f>
        <v>13</v>
      </c>
      <c r="F27" s="6">
        <f t="shared" si="0"/>
        <v>627</v>
      </c>
      <c r="G27" s="2">
        <f t="shared" si="3"/>
        <v>2712.5</v>
      </c>
      <c r="H27" s="15" t="s">
        <v>26</v>
      </c>
      <c r="I27" s="39">
        <f>'G-1'!I27+'G-2'!I27+'G-3'!I27+'G-4'!I27</f>
        <v>91</v>
      </c>
      <c r="J27" s="39">
        <f>'G-1'!J27+'G-2'!J27+'G-3'!J27+'G-4'!J27</f>
        <v>610</v>
      </c>
      <c r="K27" s="39">
        <f>'G-1'!K27+'G-2'!K27+'G-3'!K27+'G-4'!K27</f>
        <v>21</v>
      </c>
      <c r="L27" s="39">
        <f>'G-1'!L27+'G-2'!L27+'G-3'!L27+'G-4'!L27</f>
        <v>19</v>
      </c>
      <c r="M27" s="6">
        <f t="shared" si="1"/>
        <v>745</v>
      </c>
      <c r="N27" s="2">
        <f t="shared" si="4"/>
        <v>2848</v>
      </c>
      <c r="O27" s="15" t="s">
        <v>119</v>
      </c>
      <c r="P27" s="39">
        <f>'G-1'!P27+'G-2'!P27+'G-3'!P27+'G-4'!P27</f>
        <v>57</v>
      </c>
      <c r="Q27" s="39">
        <f>'G-1'!Q27+'G-2'!Q27+'G-3'!Q27+'G-4'!Q27</f>
        <v>399</v>
      </c>
      <c r="R27" s="39">
        <f>'G-1'!R27+'G-2'!R27+'G-3'!R27+'G-4'!R27</f>
        <v>19</v>
      </c>
      <c r="S27" s="39">
        <f>'G-1'!S27+'G-2'!S27+'G-3'!S27+'G-4'!S27</f>
        <v>1</v>
      </c>
      <c r="T27" s="6">
        <f t="shared" si="2"/>
        <v>468</v>
      </c>
      <c r="U27" s="95">
        <f t="shared" si="5"/>
        <v>2105.5</v>
      </c>
    </row>
    <row r="28" spans="1:21" ht="24" customHeight="1" x14ac:dyDescent="0.2">
      <c r="A28" s="94" t="s">
        <v>39</v>
      </c>
      <c r="B28" s="39">
        <f>'G-1'!B28+'G-2'!B28+'G-3'!B28+'G-4'!B28</f>
        <v>83</v>
      </c>
      <c r="C28" s="39">
        <f>'G-1'!C28+'G-2'!C28+'G-3'!C28+'G-4'!C28</f>
        <v>538</v>
      </c>
      <c r="D28" s="39">
        <f>'G-1'!D28+'G-2'!D28+'G-3'!D28+'G-4'!D28</f>
        <v>30</v>
      </c>
      <c r="E28" s="39">
        <f>'G-1'!E28+'G-2'!E28+'G-3'!E28+'G-4'!E28</f>
        <v>24</v>
      </c>
      <c r="F28" s="6">
        <f t="shared" si="0"/>
        <v>699.5</v>
      </c>
      <c r="G28" s="2">
        <f t="shared" si="3"/>
        <v>2700.5</v>
      </c>
      <c r="H28" s="15" t="s">
        <v>105</v>
      </c>
      <c r="I28" s="39">
        <f>'G-1'!I28+'G-2'!I28+'G-3'!I28+'G-4'!I28</f>
        <v>96</v>
      </c>
      <c r="J28" s="39">
        <f>'G-1'!J28+'G-2'!J28+'G-3'!J28+'G-4'!J28</f>
        <v>550</v>
      </c>
      <c r="K28" s="39">
        <f>'G-1'!K28+'G-2'!K28+'G-3'!K28+'G-4'!K28</f>
        <v>27</v>
      </c>
      <c r="L28" s="39">
        <f>'G-1'!L28+'G-2'!L28+'G-3'!L28+'G-4'!L28</f>
        <v>16</v>
      </c>
      <c r="M28" s="6">
        <f t="shared" si="1"/>
        <v>692</v>
      </c>
      <c r="N28" s="2">
        <f t="shared" si="4"/>
        <v>2892</v>
      </c>
      <c r="O28" s="15" t="s">
        <v>120</v>
      </c>
      <c r="P28" s="39">
        <f>'G-1'!P28+'G-2'!P28+'G-3'!P28+'G-4'!P28</f>
        <v>69</v>
      </c>
      <c r="Q28" s="39">
        <f>'G-1'!Q28+'G-2'!Q28+'G-3'!Q28+'G-4'!Q28</f>
        <v>417</v>
      </c>
      <c r="R28" s="39">
        <f>'G-1'!R28+'G-2'!R28+'G-3'!R28+'G-4'!R28</f>
        <v>17</v>
      </c>
      <c r="S28" s="39">
        <f>'G-1'!S28+'G-2'!S28+'G-3'!S28+'G-4'!S28</f>
        <v>2</v>
      </c>
      <c r="T28" s="6">
        <f t="shared" si="2"/>
        <v>490.5</v>
      </c>
      <c r="U28" s="95">
        <f t="shared" si="5"/>
        <v>1991.5</v>
      </c>
    </row>
    <row r="29" spans="1:21" ht="24" customHeight="1" x14ac:dyDescent="0.2">
      <c r="A29" s="94" t="s">
        <v>40</v>
      </c>
      <c r="B29" s="39">
        <f>'G-1'!B29+'G-2'!B29+'G-3'!B29+'G-4'!B29</f>
        <v>100</v>
      </c>
      <c r="C29" s="39">
        <f>'G-1'!C29+'G-2'!C29+'G-3'!C29+'G-4'!C29</f>
        <v>470</v>
      </c>
      <c r="D29" s="39">
        <f>'G-1'!D29+'G-2'!D29+'G-3'!D29+'G-4'!D29</f>
        <v>22</v>
      </c>
      <c r="E29" s="39">
        <f>'G-1'!E29+'G-2'!E29+'G-3'!E29+'G-4'!E29</f>
        <v>22</v>
      </c>
      <c r="F29" s="6">
        <f t="shared" si="0"/>
        <v>619</v>
      </c>
      <c r="G29" s="2">
        <f t="shared" si="3"/>
        <v>2589.5</v>
      </c>
      <c r="H29" s="15" t="s">
        <v>106</v>
      </c>
      <c r="I29" s="39">
        <f>'G-1'!I29+'G-2'!I29+'G-3'!I29+'G-4'!I29</f>
        <v>93</v>
      </c>
      <c r="J29" s="39">
        <f>'G-1'!J29+'G-2'!J29+'G-3'!J29+'G-4'!J29</f>
        <v>583</v>
      </c>
      <c r="K29" s="39">
        <f>'G-1'!K29+'G-2'!K29+'G-3'!K29+'G-4'!K29</f>
        <v>28</v>
      </c>
      <c r="L29" s="39">
        <f>'G-1'!L29+'G-2'!L29+'G-3'!L29+'G-4'!L29</f>
        <v>21</v>
      </c>
      <c r="M29" s="6">
        <f t="shared" si="1"/>
        <v>738</v>
      </c>
      <c r="N29" s="2">
        <f t="shared" si="4"/>
        <v>2896.5</v>
      </c>
      <c r="O29" s="15" t="s">
        <v>121</v>
      </c>
      <c r="P29" s="39">
        <f>'G-1'!P29+'G-2'!P29+'G-3'!P29+'G-4'!P29</f>
        <v>56</v>
      </c>
      <c r="Q29" s="39">
        <f>'G-1'!Q29+'G-2'!Q29+'G-3'!Q29+'G-4'!Q29</f>
        <v>381</v>
      </c>
      <c r="R29" s="39">
        <f>'G-1'!R29+'G-2'!R29+'G-3'!R29+'G-4'!R29</f>
        <v>14</v>
      </c>
      <c r="S29" s="39">
        <f>'G-1'!S29+'G-2'!S29+'G-3'!S29+'G-4'!S29</f>
        <v>2</v>
      </c>
      <c r="T29" s="6">
        <f t="shared" si="2"/>
        <v>442</v>
      </c>
      <c r="U29" s="95">
        <f t="shared" si="5"/>
        <v>1904</v>
      </c>
    </row>
    <row r="30" spans="1:21" ht="24" customHeight="1" x14ac:dyDescent="0.2">
      <c r="A30" s="94" t="s">
        <v>101</v>
      </c>
      <c r="B30" s="39">
        <f>'G-1'!B30+'G-2'!B30+'G-3'!B30+'G-4'!B30</f>
        <v>113</v>
      </c>
      <c r="C30" s="39">
        <f>'G-1'!C30+'G-2'!C30+'G-3'!C30+'G-4'!C30</f>
        <v>468</v>
      </c>
      <c r="D30" s="39">
        <f>'G-1'!D30+'G-2'!D30+'G-3'!D30+'G-4'!D30</f>
        <v>41</v>
      </c>
      <c r="E30" s="39">
        <f>'G-1'!E30+'G-2'!E30+'G-3'!E30+'G-4'!E30</f>
        <v>28</v>
      </c>
      <c r="F30" s="6">
        <f t="shared" si="0"/>
        <v>676.5</v>
      </c>
      <c r="G30" s="2">
        <f t="shared" si="3"/>
        <v>2622</v>
      </c>
      <c r="H30" s="16" t="s">
        <v>131</v>
      </c>
      <c r="I30" s="39">
        <f>'G-1'!I30+'G-2'!I30+'G-3'!I30+'G-4'!I30</f>
        <v>112</v>
      </c>
      <c r="J30" s="39">
        <f>'G-1'!J30+'G-2'!J30+'G-3'!J30+'G-4'!J30</f>
        <v>650</v>
      </c>
      <c r="K30" s="39">
        <f>'G-1'!K30+'G-2'!K30+'G-3'!K30+'G-4'!K30</f>
        <v>31</v>
      </c>
      <c r="L30" s="39">
        <f>'G-1'!L30+'G-2'!L30+'G-3'!L30+'G-4'!L30</f>
        <v>19</v>
      </c>
      <c r="M30" s="6">
        <f t="shared" si="1"/>
        <v>815.5</v>
      </c>
      <c r="N30" s="2">
        <f t="shared" si="4"/>
        <v>2990.5</v>
      </c>
      <c r="O30" s="15" t="s">
        <v>122</v>
      </c>
      <c r="P30" s="99">
        <f>'G-1'!P30+'G-2'!P30+'G-3'!P30+'G-4'!P30</f>
        <v>37</v>
      </c>
      <c r="Q30" s="99">
        <f>'G-1'!Q30+'G-2'!Q30+'G-3'!Q30+'G-4'!Q30</f>
        <v>374</v>
      </c>
      <c r="R30" s="99">
        <f>'G-1'!R30+'G-2'!R30+'G-3'!R30+'G-4'!R30</f>
        <v>9</v>
      </c>
      <c r="S30" s="99">
        <f>'G-1'!S30+'G-2'!S30+'G-3'!S30+'G-4'!S30</f>
        <v>4</v>
      </c>
      <c r="T30" s="6">
        <f t="shared" ref="T30:T31" si="6">P30*0.5+Q30*1+R30*2+S30*2.5</f>
        <v>420.5</v>
      </c>
      <c r="U30" s="95">
        <f t="shared" ref="U30:U31" si="7">T30+T29+T28+T27</f>
        <v>1821</v>
      </c>
    </row>
    <row r="31" spans="1:21" ht="24" customHeight="1" thickBot="1" x14ac:dyDescent="0.25">
      <c r="A31" s="96" t="s">
        <v>102</v>
      </c>
      <c r="B31" s="40">
        <f>'G-1'!B31+'G-2'!B31+'G-3'!B31+'G-4'!B31</f>
        <v>97</v>
      </c>
      <c r="C31" s="40">
        <f>'G-1'!C31+'G-2'!C31+'G-3'!C31+'G-4'!C31</f>
        <v>470</v>
      </c>
      <c r="D31" s="40">
        <f>'G-1'!D31+'G-2'!D31+'G-3'!D31+'G-4'!D31</f>
        <v>29</v>
      </c>
      <c r="E31" s="40">
        <f>'G-1'!E31+'G-2'!E31+'G-3'!E31+'G-4'!E31</f>
        <v>15</v>
      </c>
      <c r="F31" s="7">
        <f t="shared" si="0"/>
        <v>614</v>
      </c>
      <c r="G31" s="3">
        <f t="shared" si="3"/>
        <v>2609</v>
      </c>
      <c r="H31" s="17" t="s">
        <v>132</v>
      </c>
      <c r="I31" s="40">
        <f>'G-1'!I31+'G-2'!I31+'G-3'!I31+'G-4'!I31</f>
        <v>108</v>
      </c>
      <c r="J31" s="40">
        <f>'G-1'!J31+'G-2'!J31+'G-3'!J31+'G-4'!J31</f>
        <v>604</v>
      </c>
      <c r="K31" s="40">
        <f>'G-1'!K31+'G-2'!K31+'G-3'!K31+'G-4'!K31</f>
        <v>36</v>
      </c>
      <c r="L31" s="40">
        <f>'G-1'!L31+'G-2'!L31+'G-3'!L31+'G-4'!L31</f>
        <v>11</v>
      </c>
      <c r="M31" s="7">
        <f t="shared" si="1"/>
        <v>757.5</v>
      </c>
      <c r="N31" s="3">
        <f t="shared" si="4"/>
        <v>3003</v>
      </c>
      <c r="O31" s="105" t="s">
        <v>123</v>
      </c>
      <c r="P31" s="106">
        <f>'G-1'!P31+'G-2'!P31+'G-3'!P31+'G-4'!P31</f>
        <v>30</v>
      </c>
      <c r="Q31" s="106">
        <f>'G-1'!Q31+'G-2'!Q31+'G-3'!Q31+'G-4'!Q31</f>
        <v>370</v>
      </c>
      <c r="R31" s="106">
        <f>'G-1'!R31+'G-2'!R31+'G-3'!R31+'G-4'!R31</f>
        <v>9</v>
      </c>
      <c r="S31" s="106">
        <f>'G-1'!S31+'G-2'!S31+'G-3'!S31+'G-4'!S31</f>
        <v>2</v>
      </c>
      <c r="T31" s="7">
        <f t="shared" si="6"/>
        <v>408</v>
      </c>
      <c r="U31" s="97">
        <f t="shared" si="7"/>
        <v>1761</v>
      </c>
    </row>
    <row r="32" spans="1:21" ht="15" customHeight="1" x14ac:dyDescent="0.2">
      <c r="A32" s="273" t="s">
        <v>43</v>
      </c>
      <c r="B32" s="274"/>
      <c r="C32" s="277" t="s">
        <v>46</v>
      </c>
      <c r="D32" s="278"/>
      <c r="E32" s="278"/>
      <c r="F32" s="279"/>
      <c r="G32" s="44">
        <f>MAX(G13:G31)</f>
        <v>3510.5</v>
      </c>
      <c r="H32" s="273" t="s">
        <v>44</v>
      </c>
      <c r="I32" s="274"/>
      <c r="J32" s="277" t="s">
        <v>46</v>
      </c>
      <c r="K32" s="278"/>
      <c r="L32" s="278"/>
      <c r="M32" s="279"/>
      <c r="N32" s="44">
        <f>MAX(N10:N31)</f>
        <v>3282</v>
      </c>
      <c r="O32" s="280" t="s">
        <v>45</v>
      </c>
      <c r="P32" s="281"/>
      <c r="Q32" s="282" t="s">
        <v>46</v>
      </c>
      <c r="R32" s="283"/>
      <c r="S32" s="283"/>
      <c r="T32" s="284"/>
      <c r="U32" s="44">
        <f>MAX(U10:U31)</f>
        <v>3161</v>
      </c>
    </row>
    <row r="33" spans="1:21" ht="15" customHeight="1" x14ac:dyDescent="0.2">
      <c r="A33" s="275"/>
      <c r="B33" s="276"/>
      <c r="C33" s="43" t="s">
        <v>58</v>
      </c>
      <c r="D33" s="45"/>
      <c r="E33" s="45"/>
      <c r="F33" s="46" t="s">
        <v>142</v>
      </c>
      <c r="G33" s="47"/>
      <c r="H33" s="275"/>
      <c r="I33" s="276"/>
      <c r="J33" s="43" t="s">
        <v>58</v>
      </c>
      <c r="K33" s="45"/>
      <c r="L33" s="45"/>
      <c r="M33" s="46" t="s">
        <v>134</v>
      </c>
      <c r="N33" s="47"/>
      <c r="O33" s="275"/>
      <c r="P33" s="276"/>
      <c r="Q33" s="43" t="s">
        <v>58</v>
      </c>
      <c r="R33" s="45"/>
      <c r="S33" s="45"/>
      <c r="T33" s="46" t="s">
        <v>135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272" t="s">
        <v>47</v>
      </c>
      <c r="B35" s="272"/>
      <c r="C35" s="272"/>
      <c r="D35" s="272"/>
      <c r="E35" s="272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103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104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  <mergeCell ref="U8:U9"/>
    <mergeCell ref="E7:K7"/>
    <mergeCell ref="A8:A9"/>
    <mergeCell ref="B8:E8"/>
    <mergeCell ref="F8:F9"/>
    <mergeCell ref="G8:G9"/>
    <mergeCell ref="H8:H9"/>
    <mergeCell ref="I8:L8"/>
    <mergeCell ref="O32:P33"/>
    <mergeCell ref="Q32:T32"/>
    <mergeCell ref="M8:M9"/>
    <mergeCell ref="N8:N9"/>
    <mergeCell ref="O8:O9"/>
    <mergeCell ref="P8:S8"/>
    <mergeCell ref="T8:T9"/>
    <mergeCell ref="A35:E35"/>
    <mergeCell ref="A32:B33"/>
    <mergeCell ref="C32:F32"/>
    <mergeCell ref="H32:I33"/>
    <mergeCell ref="J32:M32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opLeftCell="A10" workbookViewId="0">
      <selection activeCell="M12" sqref="M12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50" t="s">
        <v>31</v>
      </c>
      <c r="B1" s="50"/>
      <c r="C1" s="50"/>
      <c r="D1" s="50"/>
      <c r="E1" s="50"/>
      <c r="F1" s="51"/>
      <c r="G1" s="51"/>
      <c r="H1" s="51"/>
      <c r="I1" s="51"/>
      <c r="J1" s="51"/>
    </row>
    <row r="2" spans="1:10" ht="18.75" x14ac:dyDescent="0.2">
      <c r="A2" s="318" t="s">
        <v>60</v>
      </c>
      <c r="B2" s="318"/>
      <c r="C2" s="318"/>
      <c r="D2" s="318"/>
      <c r="E2" s="318"/>
      <c r="F2" s="318"/>
      <c r="G2" s="318"/>
      <c r="H2" s="318"/>
      <c r="I2" s="318"/>
      <c r="J2" s="318"/>
    </row>
    <row r="3" spans="1:10" ht="15" x14ac:dyDescent="0.2">
      <c r="A3" s="52"/>
      <c r="B3" s="52"/>
      <c r="C3" s="51"/>
      <c r="D3" s="51"/>
      <c r="E3" s="51"/>
      <c r="F3" s="51"/>
      <c r="G3" s="51"/>
      <c r="H3" s="51"/>
      <c r="I3" s="53"/>
      <c r="J3" s="54"/>
    </row>
    <row r="4" spans="1:10" x14ac:dyDescent="0.2">
      <c r="A4" s="319" t="s">
        <v>61</v>
      </c>
      <c r="B4" s="319"/>
      <c r="C4" s="320" t="s">
        <v>56</v>
      </c>
      <c r="D4" s="320"/>
      <c r="E4" s="320"/>
      <c r="F4" s="55"/>
      <c r="G4" s="51"/>
      <c r="H4" s="51"/>
      <c r="I4" s="51"/>
      <c r="J4" s="51"/>
    </row>
    <row r="5" spans="1:10" x14ac:dyDescent="0.2">
      <c r="A5" s="297" t="s">
        <v>52</v>
      </c>
      <c r="B5" s="297"/>
      <c r="C5" s="321" t="str">
        <f>'G-1'!D5</f>
        <v>CALLE 96 X CARRERA 46</v>
      </c>
      <c r="D5" s="321"/>
      <c r="E5" s="321"/>
      <c r="F5" s="56"/>
      <c r="G5" s="57"/>
      <c r="H5" s="48" t="s">
        <v>49</v>
      </c>
      <c r="I5" s="322">
        <f>'G-1'!L5</f>
        <v>0</v>
      </c>
      <c r="J5" s="322"/>
    </row>
    <row r="6" spans="1:10" x14ac:dyDescent="0.2">
      <c r="A6" s="297" t="s">
        <v>62</v>
      </c>
      <c r="B6" s="297"/>
      <c r="C6" s="307" t="s">
        <v>145</v>
      </c>
      <c r="D6" s="307"/>
      <c r="E6" s="307"/>
      <c r="F6" s="56"/>
      <c r="G6" s="57"/>
      <c r="H6" s="48" t="s">
        <v>54</v>
      </c>
      <c r="I6" s="308">
        <f>'G-1'!S6</f>
        <v>42465</v>
      </c>
      <c r="J6" s="308"/>
    </row>
    <row r="7" spans="1:10" x14ac:dyDescent="0.2">
      <c r="A7" s="58"/>
      <c r="B7" s="58"/>
      <c r="C7" s="309"/>
      <c r="D7" s="309"/>
      <c r="E7" s="309"/>
      <c r="F7" s="309"/>
      <c r="G7" s="55"/>
      <c r="H7" s="59"/>
      <c r="I7" s="60"/>
      <c r="J7" s="51"/>
    </row>
    <row r="8" spans="1:10" x14ac:dyDescent="0.2">
      <c r="A8" s="310" t="s">
        <v>63</v>
      </c>
      <c r="B8" s="312" t="s">
        <v>64</v>
      </c>
      <c r="C8" s="310" t="s">
        <v>65</v>
      </c>
      <c r="D8" s="312" t="s">
        <v>66</v>
      </c>
      <c r="E8" s="61" t="s">
        <v>67</v>
      </c>
      <c r="F8" s="62" t="s">
        <v>68</v>
      </c>
      <c r="G8" s="63" t="s">
        <v>69</v>
      </c>
      <c r="H8" s="62" t="s">
        <v>70</v>
      </c>
      <c r="I8" s="314" t="s">
        <v>71</v>
      </c>
      <c r="J8" s="316" t="s">
        <v>72</v>
      </c>
    </row>
    <row r="9" spans="1:10" x14ac:dyDescent="0.2">
      <c r="A9" s="311"/>
      <c r="B9" s="313"/>
      <c r="C9" s="311"/>
      <c r="D9" s="313"/>
      <c r="E9" s="64" t="s">
        <v>48</v>
      </c>
      <c r="F9" s="65" t="s">
        <v>0</v>
      </c>
      <c r="G9" s="66" t="s">
        <v>2</v>
      </c>
      <c r="H9" s="65" t="s">
        <v>3</v>
      </c>
      <c r="I9" s="315"/>
      <c r="J9" s="317"/>
    </row>
    <row r="10" spans="1:10" x14ac:dyDescent="0.2">
      <c r="A10" s="301" t="s">
        <v>73</v>
      </c>
      <c r="B10" s="304">
        <v>2</v>
      </c>
      <c r="C10" s="67"/>
      <c r="D10" s="68" t="s">
        <v>74</v>
      </c>
      <c r="E10" s="42">
        <v>31</v>
      </c>
      <c r="F10" s="42">
        <v>160</v>
      </c>
      <c r="G10" s="42">
        <v>24</v>
      </c>
      <c r="H10" s="42">
        <v>1</v>
      </c>
      <c r="I10" s="42">
        <f>E10*0.5+F10+G10*2+H10*2.5</f>
        <v>226</v>
      </c>
      <c r="J10" s="69">
        <f>IF(I10=0,"0,00",I10/SUM(I10:I12)*100)</f>
        <v>53.051643192488264</v>
      </c>
    </row>
    <row r="11" spans="1:10" x14ac:dyDescent="0.2">
      <c r="A11" s="302"/>
      <c r="B11" s="305"/>
      <c r="C11" s="67" t="s">
        <v>75</v>
      </c>
      <c r="D11" s="70" t="s">
        <v>76</v>
      </c>
      <c r="E11" s="71">
        <v>30</v>
      </c>
      <c r="F11" s="71">
        <v>126</v>
      </c>
      <c r="G11" s="71">
        <v>10</v>
      </c>
      <c r="H11" s="71">
        <v>1</v>
      </c>
      <c r="I11" s="71">
        <f t="shared" ref="I11:I45" si="0">E11*0.5+F11+G11*2+H11*2.5</f>
        <v>163.5</v>
      </c>
      <c r="J11" s="72">
        <f>IF(I11=0,"0,00",I11/SUM(I10:I12)*100)</f>
        <v>38.380281690140841</v>
      </c>
    </row>
    <row r="12" spans="1:10" x14ac:dyDescent="0.2">
      <c r="A12" s="302"/>
      <c r="B12" s="305"/>
      <c r="C12" s="73" t="s">
        <v>83</v>
      </c>
      <c r="D12" s="74" t="s">
        <v>77</v>
      </c>
      <c r="E12" s="41">
        <v>15</v>
      </c>
      <c r="F12" s="41">
        <v>19</v>
      </c>
      <c r="G12" s="41">
        <v>5</v>
      </c>
      <c r="H12" s="41">
        <v>0</v>
      </c>
      <c r="I12" s="75">
        <f t="shared" si="0"/>
        <v>36.5</v>
      </c>
      <c r="J12" s="76">
        <f>IF(I12=0,"0,00",I12/SUM(I10:I12)*100)</f>
        <v>8.568075117370892</v>
      </c>
    </row>
    <row r="13" spans="1:10" x14ac:dyDescent="0.2">
      <c r="A13" s="302"/>
      <c r="B13" s="305"/>
      <c r="C13" s="77"/>
      <c r="D13" s="68" t="s">
        <v>74</v>
      </c>
      <c r="E13" s="42">
        <v>13</v>
      </c>
      <c r="F13" s="42">
        <v>127</v>
      </c>
      <c r="G13" s="42">
        <v>12</v>
      </c>
      <c r="H13" s="42">
        <v>0</v>
      </c>
      <c r="I13" s="42">
        <f t="shared" si="0"/>
        <v>157.5</v>
      </c>
      <c r="J13" s="69">
        <f>IF(I13=0,"0,00",I13/SUM(I13:I15)*100)</f>
        <v>36.799065420560751</v>
      </c>
    </row>
    <row r="14" spans="1:10" x14ac:dyDescent="0.2">
      <c r="A14" s="302"/>
      <c r="B14" s="305"/>
      <c r="C14" s="67" t="s">
        <v>78</v>
      </c>
      <c r="D14" s="70" t="s">
        <v>76</v>
      </c>
      <c r="E14" s="71">
        <v>29</v>
      </c>
      <c r="F14" s="71">
        <v>181</v>
      </c>
      <c r="G14" s="71">
        <v>13</v>
      </c>
      <c r="H14" s="71">
        <v>1</v>
      </c>
      <c r="I14" s="71">
        <f t="shared" si="0"/>
        <v>224</v>
      </c>
      <c r="J14" s="72">
        <f>IF(I14=0,"0,00",I14/SUM(I13:I15)*100)</f>
        <v>52.336448598130836</v>
      </c>
    </row>
    <row r="15" spans="1:10" x14ac:dyDescent="0.2">
      <c r="A15" s="302"/>
      <c r="B15" s="305"/>
      <c r="C15" s="73" t="s">
        <v>84</v>
      </c>
      <c r="D15" s="74" t="s">
        <v>77</v>
      </c>
      <c r="E15" s="41">
        <v>6</v>
      </c>
      <c r="F15" s="41">
        <v>32</v>
      </c>
      <c r="G15" s="41">
        <v>2</v>
      </c>
      <c r="H15" s="41">
        <v>3</v>
      </c>
      <c r="I15" s="75">
        <f t="shared" si="0"/>
        <v>46.5</v>
      </c>
      <c r="J15" s="76">
        <f>IF(I15=0,"0,00",I15/SUM(I13:I15)*100)</f>
        <v>10.864485981308411</v>
      </c>
    </row>
    <row r="16" spans="1:10" x14ac:dyDescent="0.2">
      <c r="A16" s="302"/>
      <c r="B16" s="305"/>
      <c r="C16" s="77"/>
      <c r="D16" s="68" t="s">
        <v>74</v>
      </c>
      <c r="E16" s="42">
        <v>13</v>
      </c>
      <c r="F16" s="42">
        <v>102</v>
      </c>
      <c r="G16" s="42">
        <v>10</v>
      </c>
      <c r="H16" s="42">
        <v>0</v>
      </c>
      <c r="I16" s="42">
        <f t="shared" si="0"/>
        <v>128.5</v>
      </c>
      <c r="J16" s="69">
        <f>IF(I16=0,"0,00",I16/SUM(I16:I18)*100)</f>
        <v>31.611316113161131</v>
      </c>
    </row>
    <row r="17" spans="1:10" x14ac:dyDescent="0.2">
      <c r="A17" s="302"/>
      <c r="B17" s="305"/>
      <c r="C17" s="67" t="s">
        <v>79</v>
      </c>
      <c r="D17" s="70" t="s">
        <v>76</v>
      </c>
      <c r="E17" s="71">
        <v>26</v>
      </c>
      <c r="F17" s="71">
        <v>181</v>
      </c>
      <c r="G17" s="71">
        <v>14</v>
      </c>
      <c r="H17" s="71">
        <v>2</v>
      </c>
      <c r="I17" s="71">
        <f t="shared" si="0"/>
        <v>227</v>
      </c>
      <c r="J17" s="72">
        <f>IF(I17=0,"0,00",I17/SUM(I16:I18)*100)</f>
        <v>55.842558425584258</v>
      </c>
    </row>
    <row r="18" spans="1:10" x14ac:dyDescent="0.2">
      <c r="A18" s="303"/>
      <c r="B18" s="306"/>
      <c r="C18" s="78" t="s">
        <v>85</v>
      </c>
      <c r="D18" s="74" t="s">
        <v>77</v>
      </c>
      <c r="E18" s="41">
        <v>17</v>
      </c>
      <c r="F18" s="41">
        <v>34</v>
      </c>
      <c r="G18" s="41">
        <v>3</v>
      </c>
      <c r="H18" s="41">
        <v>1</v>
      </c>
      <c r="I18" s="75">
        <f t="shared" si="0"/>
        <v>51</v>
      </c>
      <c r="J18" s="76">
        <f>IF(I18=0,"0,00",I18/SUM(I16:I18)*100)</f>
        <v>12.546125461254611</v>
      </c>
    </row>
    <row r="19" spans="1:10" x14ac:dyDescent="0.2">
      <c r="A19" s="301" t="s">
        <v>80</v>
      </c>
      <c r="B19" s="304"/>
      <c r="C19" s="79"/>
      <c r="D19" s="68" t="s">
        <v>74</v>
      </c>
      <c r="E19" s="223">
        <v>0</v>
      </c>
      <c r="F19" s="223">
        <v>0</v>
      </c>
      <c r="G19" s="223">
        <v>0</v>
      </c>
      <c r="H19" s="223">
        <v>0</v>
      </c>
      <c r="I19" s="42">
        <f t="shared" si="0"/>
        <v>0</v>
      </c>
      <c r="J19" s="69" t="str">
        <f>IF(I19=0,"0,00",I19/SUM(I19:I21)*100)</f>
        <v>0,00</v>
      </c>
    </row>
    <row r="20" spans="1:10" x14ac:dyDescent="0.2">
      <c r="A20" s="302"/>
      <c r="B20" s="305"/>
      <c r="C20" s="67" t="s">
        <v>75</v>
      </c>
      <c r="D20" s="70" t="s">
        <v>76</v>
      </c>
      <c r="E20" s="224">
        <v>0</v>
      </c>
      <c r="F20" s="224">
        <v>0</v>
      </c>
      <c r="G20" s="224">
        <v>0</v>
      </c>
      <c r="H20" s="224">
        <v>0</v>
      </c>
      <c r="I20" s="71">
        <f t="shared" si="0"/>
        <v>0</v>
      </c>
      <c r="J20" s="72" t="str">
        <f>IF(I20=0,"0,00",I20/SUM(I19:I21)*100)</f>
        <v>0,00</v>
      </c>
    </row>
    <row r="21" spans="1:10" x14ac:dyDescent="0.2">
      <c r="A21" s="302"/>
      <c r="B21" s="305"/>
      <c r="C21" s="73" t="s">
        <v>86</v>
      </c>
      <c r="D21" s="74" t="s">
        <v>77</v>
      </c>
      <c r="E21" s="225">
        <v>0</v>
      </c>
      <c r="F21" s="225">
        <v>0</v>
      </c>
      <c r="G21" s="225">
        <v>0</v>
      </c>
      <c r="H21" s="225">
        <v>0</v>
      </c>
      <c r="I21" s="75">
        <f t="shared" si="0"/>
        <v>0</v>
      </c>
      <c r="J21" s="76" t="str">
        <f>IF(I21=0,"0,00",I21/SUM(I19:I21)*100)</f>
        <v>0,00</v>
      </c>
    </row>
    <row r="22" spans="1:10" x14ac:dyDescent="0.2">
      <c r="A22" s="302"/>
      <c r="B22" s="305"/>
      <c r="C22" s="77"/>
      <c r="D22" s="68" t="s">
        <v>74</v>
      </c>
      <c r="E22" s="223">
        <v>0</v>
      </c>
      <c r="F22" s="223">
        <v>0</v>
      </c>
      <c r="G22" s="223">
        <v>0</v>
      </c>
      <c r="H22" s="223">
        <v>0</v>
      </c>
      <c r="I22" s="42">
        <f t="shared" si="0"/>
        <v>0</v>
      </c>
      <c r="J22" s="69" t="str">
        <f>IF(I22=0,"0,00",I22/SUM(I22:I24)*100)</f>
        <v>0,00</v>
      </c>
    </row>
    <row r="23" spans="1:10" x14ac:dyDescent="0.2">
      <c r="A23" s="302"/>
      <c r="B23" s="305"/>
      <c r="C23" s="67" t="s">
        <v>78</v>
      </c>
      <c r="D23" s="70" t="s">
        <v>76</v>
      </c>
      <c r="E23" s="224">
        <v>0</v>
      </c>
      <c r="F23" s="224">
        <v>0</v>
      </c>
      <c r="G23" s="224">
        <v>0</v>
      </c>
      <c r="H23" s="224">
        <v>0</v>
      </c>
      <c r="I23" s="71">
        <f t="shared" si="0"/>
        <v>0</v>
      </c>
      <c r="J23" s="72" t="str">
        <f>IF(I23=0,"0,00",I23/SUM(I22:I24)*100)</f>
        <v>0,00</v>
      </c>
    </row>
    <row r="24" spans="1:10" x14ac:dyDescent="0.2">
      <c r="A24" s="302"/>
      <c r="B24" s="305"/>
      <c r="C24" s="73" t="s">
        <v>87</v>
      </c>
      <c r="D24" s="74" t="s">
        <v>77</v>
      </c>
      <c r="E24" s="225">
        <v>0</v>
      </c>
      <c r="F24" s="225">
        <v>0</v>
      </c>
      <c r="G24" s="225">
        <v>0</v>
      </c>
      <c r="H24" s="225">
        <v>0</v>
      </c>
      <c r="I24" s="75">
        <f t="shared" si="0"/>
        <v>0</v>
      </c>
      <c r="J24" s="76" t="str">
        <f>IF(I24=0,"0,00",I24/SUM(I22:I24)*100)</f>
        <v>0,00</v>
      </c>
    </row>
    <row r="25" spans="1:10" x14ac:dyDescent="0.2">
      <c r="A25" s="302"/>
      <c r="B25" s="305"/>
      <c r="C25" s="77"/>
      <c r="D25" s="68" t="s">
        <v>74</v>
      </c>
      <c r="E25" s="223">
        <v>0</v>
      </c>
      <c r="F25" s="223">
        <v>0</v>
      </c>
      <c r="G25" s="223">
        <v>0</v>
      </c>
      <c r="H25" s="223">
        <v>0</v>
      </c>
      <c r="I25" s="42">
        <f t="shared" si="0"/>
        <v>0</v>
      </c>
      <c r="J25" s="69" t="str">
        <f>IF(I25=0,"0,00",I25/SUM(I25:I27)*100)</f>
        <v>0,00</v>
      </c>
    </row>
    <row r="26" spans="1:10" x14ac:dyDescent="0.2">
      <c r="A26" s="302"/>
      <c r="B26" s="305"/>
      <c r="C26" s="67" t="s">
        <v>79</v>
      </c>
      <c r="D26" s="70" t="s">
        <v>76</v>
      </c>
      <c r="E26" s="224">
        <v>0</v>
      </c>
      <c r="F26" s="224">
        <v>0</v>
      </c>
      <c r="G26" s="224">
        <v>0</v>
      </c>
      <c r="H26" s="224">
        <v>0</v>
      </c>
      <c r="I26" s="71">
        <f t="shared" si="0"/>
        <v>0</v>
      </c>
      <c r="J26" s="72" t="str">
        <f>IF(I26=0,"0,00",I26/SUM(I25:I27)*100)</f>
        <v>0,00</v>
      </c>
    </row>
    <row r="27" spans="1:10" x14ac:dyDescent="0.2">
      <c r="A27" s="303"/>
      <c r="B27" s="306"/>
      <c r="C27" s="78" t="s">
        <v>88</v>
      </c>
      <c r="D27" s="74" t="s">
        <v>77</v>
      </c>
      <c r="E27" s="225">
        <v>0</v>
      </c>
      <c r="F27" s="225">
        <v>0</v>
      </c>
      <c r="G27" s="225">
        <v>0</v>
      </c>
      <c r="H27" s="225">
        <v>0</v>
      </c>
      <c r="I27" s="75">
        <f t="shared" si="0"/>
        <v>0</v>
      </c>
      <c r="J27" s="76" t="str">
        <f>IF(I27=0,"0,00",I27/SUM(I25:I27)*100)</f>
        <v>0,00</v>
      </c>
    </row>
    <row r="28" spans="1:10" x14ac:dyDescent="0.2">
      <c r="A28" s="301" t="s">
        <v>81</v>
      </c>
      <c r="B28" s="304">
        <v>2</v>
      </c>
      <c r="C28" s="79"/>
      <c r="D28" s="68" t="s">
        <v>74</v>
      </c>
      <c r="E28" s="42">
        <v>0</v>
      </c>
      <c r="F28" s="42">
        <v>0</v>
      </c>
      <c r="G28" s="42">
        <v>0</v>
      </c>
      <c r="H28" s="42">
        <v>0</v>
      </c>
      <c r="I28" s="42">
        <f t="shared" si="0"/>
        <v>0</v>
      </c>
      <c r="J28" s="69" t="str">
        <f>IF(I28=0,"0,00",I28/SUM(I28:I30)*100)</f>
        <v>0,00</v>
      </c>
    </row>
    <row r="29" spans="1:10" x14ac:dyDescent="0.2">
      <c r="A29" s="302"/>
      <c r="B29" s="305"/>
      <c r="C29" s="67" t="s">
        <v>75</v>
      </c>
      <c r="D29" s="70" t="s">
        <v>76</v>
      </c>
      <c r="E29" s="71">
        <v>57</v>
      </c>
      <c r="F29" s="71">
        <v>270</v>
      </c>
      <c r="G29" s="71">
        <v>23</v>
      </c>
      <c r="H29" s="71">
        <v>17</v>
      </c>
      <c r="I29" s="71">
        <f t="shared" si="0"/>
        <v>387</v>
      </c>
      <c r="J29" s="72">
        <f>IF(I29=0,"0,00",I29/SUM(I28:I30)*100)</f>
        <v>80.541103017689906</v>
      </c>
    </row>
    <row r="30" spans="1:10" x14ac:dyDescent="0.2">
      <c r="A30" s="302"/>
      <c r="B30" s="305"/>
      <c r="C30" s="73" t="s">
        <v>89</v>
      </c>
      <c r="D30" s="74" t="s">
        <v>77</v>
      </c>
      <c r="E30" s="41">
        <v>18</v>
      </c>
      <c r="F30" s="41">
        <v>67</v>
      </c>
      <c r="G30" s="41">
        <v>0</v>
      </c>
      <c r="H30" s="41">
        <v>7</v>
      </c>
      <c r="I30" s="75">
        <f t="shared" si="0"/>
        <v>93.5</v>
      </c>
      <c r="J30" s="76">
        <f>IF(I30=0,"0,00",I30/SUM(I28:I30)*100)</f>
        <v>19.458896982310094</v>
      </c>
    </row>
    <row r="31" spans="1:10" x14ac:dyDescent="0.2">
      <c r="A31" s="302"/>
      <c r="B31" s="305"/>
      <c r="C31" s="77"/>
      <c r="D31" s="68" t="s">
        <v>74</v>
      </c>
      <c r="E31" s="42">
        <v>0</v>
      </c>
      <c r="F31" s="42">
        <v>0</v>
      </c>
      <c r="G31" s="42">
        <v>0</v>
      </c>
      <c r="H31" s="42">
        <v>0</v>
      </c>
      <c r="I31" s="42">
        <f t="shared" si="0"/>
        <v>0</v>
      </c>
      <c r="J31" s="69" t="str">
        <f>IF(I31=0,"0,00",I31/SUM(I31:I33)*100)</f>
        <v>0,00</v>
      </c>
    </row>
    <row r="32" spans="1:10" x14ac:dyDescent="0.2">
      <c r="A32" s="302"/>
      <c r="B32" s="305"/>
      <c r="C32" s="67" t="s">
        <v>78</v>
      </c>
      <c r="D32" s="70" t="s">
        <v>76</v>
      </c>
      <c r="E32" s="71">
        <v>65</v>
      </c>
      <c r="F32" s="71">
        <v>347</v>
      </c>
      <c r="G32" s="71">
        <v>13</v>
      </c>
      <c r="H32" s="71">
        <v>9</v>
      </c>
      <c r="I32" s="71">
        <f t="shared" si="0"/>
        <v>428</v>
      </c>
      <c r="J32" s="72">
        <f>IF(I32=0,"0,00",I32/SUM(I31:I33)*100)</f>
        <v>77.25631768953069</v>
      </c>
    </row>
    <row r="33" spans="1:10" x14ac:dyDescent="0.2">
      <c r="A33" s="302"/>
      <c r="B33" s="305"/>
      <c r="C33" s="73" t="s">
        <v>90</v>
      </c>
      <c r="D33" s="74" t="s">
        <v>77</v>
      </c>
      <c r="E33" s="41">
        <v>16</v>
      </c>
      <c r="F33" s="41">
        <v>103</v>
      </c>
      <c r="G33" s="41">
        <v>0</v>
      </c>
      <c r="H33" s="41">
        <v>6</v>
      </c>
      <c r="I33" s="75">
        <f t="shared" si="0"/>
        <v>126</v>
      </c>
      <c r="J33" s="76">
        <f>IF(I33=0,"0,00",I33/SUM(I31:I33)*100)</f>
        <v>22.743682310469314</v>
      </c>
    </row>
    <row r="34" spans="1:10" x14ac:dyDescent="0.2">
      <c r="A34" s="302"/>
      <c r="B34" s="305"/>
      <c r="C34" s="77"/>
      <c r="D34" s="68" t="s">
        <v>74</v>
      </c>
      <c r="E34" s="42">
        <v>0</v>
      </c>
      <c r="F34" s="42">
        <v>0</v>
      </c>
      <c r="G34" s="42">
        <v>0</v>
      </c>
      <c r="H34" s="42">
        <v>0</v>
      </c>
      <c r="I34" s="42">
        <f t="shared" si="0"/>
        <v>0</v>
      </c>
      <c r="J34" s="69" t="str">
        <f>IF(I34=0,"0,00",I34/SUM(I34:I36)*100)</f>
        <v>0,00</v>
      </c>
    </row>
    <row r="35" spans="1:10" x14ac:dyDescent="0.2">
      <c r="A35" s="302"/>
      <c r="B35" s="305"/>
      <c r="C35" s="67" t="s">
        <v>79</v>
      </c>
      <c r="D35" s="70" t="s">
        <v>76</v>
      </c>
      <c r="E35" s="71">
        <v>57</v>
      </c>
      <c r="F35" s="71">
        <v>313</v>
      </c>
      <c r="G35" s="71">
        <v>15</v>
      </c>
      <c r="H35" s="71">
        <v>4</v>
      </c>
      <c r="I35" s="71">
        <f t="shared" si="0"/>
        <v>381.5</v>
      </c>
      <c r="J35" s="72">
        <f>IF(I35=0,"0,00",I35/SUM(I34:I36)*100)</f>
        <v>70.387453874538735</v>
      </c>
    </row>
    <row r="36" spans="1:10" x14ac:dyDescent="0.2">
      <c r="A36" s="303"/>
      <c r="B36" s="306"/>
      <c r="C36" s="78" t="s">
        <v>91</v>
      </c>
      <c r="D36" s="74" t="s">
        <v>77</v>
      </c>
      <c r="E36" s="41">
        <v>40</v>
      </c>
      <c r="F36" s="41">
        <v>133</v>
      </c>
      <c r="G36" s="41">
        <v>0</v>
      </c>
      <c r="H36" s="41">
        <v>3</v>
      </c>
      <c r="I36" s="75">
        <f t="shared" si="0"/>
        <v>160.5</v>
      </c>
      <c r="J36" s="76">
        <f>IF(I36=0,"0,00",I36/SUM(I34:I36)*100)</f>
        <v>29.612546125461254</v>
      </c>
    </row>
    <row r="37" spans="1:10" x14ac:dyDescent="0.2">
      <c r="A37" s="301" t="s">
        <v>82</v>
      </c>
      <c r="B37" s="304">
        <v>2</v>
      </c>
      <c r="C37" s="79"/>
      <c r="D37" s="68" t="s">
        <v>74</v>
      </c>
      <c r="E37" s="42">
        <v>0</v>
      </c>
      <c r="F37" s="42">
        <v>0</v>
      </c>
      <c r="G37" s="42">
        <v>0</v>
      </c>
      <c r="H37" s="42">
        <v>0</v>
      </c>
      <c r="I37" s="42">
        <f t="shared" si="0"/>
        <v>0</v>
      </c>
      <c r="J37" s="69" t="str">
        <f>IF(I37=0,"0,00",I37/SUM(I37:I39)*100)</f>
        <v>0,00</v>
      </c>
    </row>
    <row r="38" spans="1:10" x14ac:dyDescent="0.2">
      <c r="A38" s="302"/>
      <c r="B38" s="305"/>
      <c r="C38" s="67" t="s">
        <v>75</v>
      </c>
      <c r="D38" s="70" t="s">
        <v>76</v>
      </c>
      <c r="E38" s="71">
        <v>58</v>
      </c>
      <c r="F38" s="71">
        <v>296</v>
      </c>
      <c r="G38" s="71">
        <v>8</v>
      </c>
      <c r="H38" s="71">
        <v>17</v>
      </c>
      <c r="I38" s="71">
        <f t="shared" si="0"/>
        <v>383.5</v>
      </c>
      <c r="J38" s="72">
        <f>IF(I38=0,"0,00",I38/SUM(I37:I39)*100)</f>
        <v>100</v>
      </c>
    </row>
    <row r="39" spans="1:10" x14ac:dyDescent="0.2">
      <c r="A39" s="302"/>
      <c r="B39" s="305"/>
      <c r="C39" s="73" t="s">
        <v>92</v>
      </c>
      <c r="D39" s="74" t="s">
        <v>77</v>
      </c>
      <c r="E39" s="41">
        <v>0</v>
      </c>
      <c r="F39" s="41">
        <v>0</v>
      </c>
      <c r="G39" s="41">
        <v>0</v>
      </c>
      <c r="H39" s="41">
        <v>0</v>
      </c>
      <c r="I39" s="75">
        <f t="shared" si="0"/>
        <v>0</v>
      </c>
      <c r="J39" s="76" t="str">
        <f>IF(I39=0,"0,00",I39/SUM(I37:I39)*100)</f>
        <v>0,00</v>
      </c>
    </row>
    <row r="40" spans="1:10" x14ac:dyDescent="0.2">
      <c r="A40" s="302"/>
      <c r="B40" s="305"/>
      <c r="C40" s="77"/>
      <c r="D40" s="68" t="s">
        <v>74</v>
      </c>
      <c r="E40" s="42">
        <v>0</v>
      </c>
      <c r="F40" s="42">
        <v>0</v>
      </c>
      <c r="G40" s="42">
        <v>0</v>
      </c>
      <c r="H40" s="42">
        <v>0</v>
      </c>
      <c r="I40" s="42">
        <f t="shared" si="0"/>
        <v>0</v>
      </c>
      <c r="J40" s="69" t="str">
        <f>IF(I40=0,"0,00",I40/SUM(I40:I42)*100)</f>
        <v>0,00</v>
      </c>
    </row>
    <row r="41" spans="1:10" x14ac:dyDescent="0.2">
      <c r="A41" s="302"/>
      <c r="B41" s="305"/>
      <c r="C41" s="67" t="s">
        <v>78</v>
      </c>
      <c r="D41" s="70" t="s">
        <v>76</v>
      </c>
      <c r="E41" s="71">
        <f>19+35</f>
        <v>54</v>
      </c>
      <c r="F41" s="71">
        <v>395</v>
      </c>
      <c r="G41" s="71">
        <v>10</v>
      </c>
      <c r="H41" s="71">
        <v>17</v>
      </c>
      <c r="I41" s="71">
        <f t="shared" si="0"/>
        <v>484.5</v>
      </c>
      <c r="J41" s="72">
        <f>IF(I41=0,"0,00",I41/SUM(I40:I42)*100)</f>
        <v>100</v>
      </c>
    </row>
    <row r="42" spans="1:10" x14ac:dyDescent="0.2">
      <c r="A42" s="302"/>
      <c r="B42" s="305"/>
      <c r="C42" s="73" t="s">
        <v>93</v>
      </c>
      <c r="D42" s="74" t="s">
        <v>77</v>
      </c>
      <c r="E42" s="41">
        <v>0</v>
      </c>
      <c r="F42" s="41">
        <v>0</v>
      </c>
      <c r="G42" s="41">
        <v>0</v>
      </c>
      <c r="H42" s="41">
        <v>0</v>
      </c>
      <c r="I42" s="75">
        <f t="shared" si="0"/>
        <v>0</v>
      </c>
      <c r="J42" s="76" t="str">
        <f>IF(I42=0,"0,00",I42/SUM(I40:I42)*100)</f>
        <v>0,00</v>
      </c>
    </row>
    <row r="43" spans="1:10" x14ac:dyDescent="0.2">
      <c r="A43" s="302"/>
      <c r="B43" s="305"/>
      <c r="C43" s="77"/>
      <c r="D43" s="68" t="s">
        <v>74</v>
      </c>
      <c r="E43" s="42">
        <v>0</v>
      </c>
      <c r="F43" s="42">
        <v>0</v>
      </c>
      <c r="G43" s="42">
        <v>0</v>
      </c>
      <c r="H43" s="42">
        <v>0</v>
      </c>
      <c r="I43" s="42">
        <f t="shared" si="0"/>
        <v>0</v>
      </c>
      <c r="J43" s="69" t="str">
        <f>IF(I43=0,"0,00",I43/SUM(I43:I45)*100)</f>
        <v>0,00</v>
      </c>
    </row>
    <row r="44" spans="1:10" x14ac:dyDescent="0.2">
      <c r="A44" s="302"/>
      <c r="B44" s="305"/>
      <c r="C44" s="67" t="s">
        <v>79</v>
      </c>
      <c r="D44" s="70" t="s">
        <v>76</v>
      </c>
      <c r="E44" s="71">
        <f>57+49</f>
        <v>106</v>
      </c>
      <c r="F44" s="71">
        <f>217+194</f>
        <v>411</v>
      </c>
      <c r="G44" s="71">
        <v>6</v>
      </c>
      <c r="H44" s="71">
        <v>8</v>
      </c>
      <c r="I44" s="71">
        <f t="shared" si="0"/>
        <v>496</v>
      </c>
      <c r="J44" s="72">
        <f>IF(I44=0,"0,00",I44/SUM(I43:I45)*100)</f>
        <v>100</v>
      </c>
    </row>
    <row r="45" spans="1:10" x14ac:dyDescent="0.2">
      <c r="A45" s="303"/>
      <c r="B45" s="306"/>
      <c r="C45" s="78" t="s">
        <v>94</v>
      </c>
      <c r="D45" s="74" t="s">
        <v>77</v>
      </c>
      <c r="E45" s="41">
        <v>0</v>
      </c>
      <c r="F45" s="41">
        <v>0</v>
      </c>
      <c r="G45" s="41">
        <v>0</v>
      </c>
      <c r="H45" s="41">
        <v>0</v>
      </c>
      <c r="I45" s="80">
        <f t="shared" si="0"/>
        <v>0</v>
      </c>
      <c r="J45" s="76" t="str">
        <f>IF(I45=0,"0,00",I45/SUM(I43:I45)*100)</f>
        <v>0,00</v>
      </c>
    </row>
    <row r="46" spans="1:10" x14ac:dyDescent="0.2">
      <c r="A46" s="81"/>
      <c r="B46" s="82"/>
      <c r="C46" s="83"/>
      <c r="D46" s="84"/>
      <c r="E46" s="84"/>
      <c r="F46" s="85"/>
      <c r="G46" s="85"/>
      <c r="H46" s="85"/>
      <c r="I46" s="85"/>
      <c r="J46" s="86"/>
    </row>
    <row r="47" spans="1:10" x14ac:dyDescent="0.2">
      <c r="A47" s="49" t="s">
        <v>47</v>
      </c>
      <c r="B47" s="49"/>
      <c r="C47" s="87"/>
      <c r="D47" s="87"/>
      <c r="E47" s="87"/>
      <c r="F47" s="87"/>
      <c r="G47" s="88"/>
      <c r="H47" s="88"/>
      <c r="I47" s="88"/>
      <c r="J47" s="88"/>
    </row>
    <row r="48" spans="1:10" x14ac:dyDescent="0.2">
      <c r="A48" s="25"/>
      <c r="B48" s="25"/>
      <c r="C48" s="25"/>
      <c r="D48" s="25"/>
      <c r="E48" s="25"/>
      <c r="F48" s="25"/>
      <c r="G48" s="89"/>
      <c r="H48" s="89"/>
      <c r="I48" s="89"/>
      <c r="J48" s="89"/>
    </row>
    <row r="49" spans="1:10" x14ac:dyDescent="0.2">
      <c r="A49" s="25"/>
      <c r="B49" s="25"/>
      <c r="C49" s="25"/>
      <c r="D49" s="25"/>
      <c r="E49" s="25"/>
      <c r="F49" s="25"/>
      <c r="G49" s="89"/>
      <c r="H49" s="89"/>
      <c r="I49" s="89"/>
      <c r="J49" s="89"/>
    </row>
    <row r="50" spans="1:10" x14ac:dyDescent="0.2">
      <c r="A50" s="90"/>
      <c r="B50" s="90"/>
      <c r="C50" s="90"/>
      <c r="D50" s="90"/>
      <c r="E50" s="90"/>
      <c r="F50" s="90"/>
      <c r="G50" s="90"/>
      <c r="H50" s="90"/>
      <c r="I50" s="90"/>
      <c r="J50" s="90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G-1</vt:lpstr>
      <vt:lpstr>G-2</vt:lpstr>
      <vt:lpstr>G-3</vt:lpstr>
      <vt:lpstr>G-4</vt:lpstr>
      <vt:lpstr>G-TOTAL</vt:lpstr>
      <vt:lpstr>DIRECCIONALIDAD</vt:lpstr>
      <vt:lpstr>'G-1'!Área_de_impresión</vt:lpstr>
      <vt:lpstr>'G-2'!Área_de_impresión</vt:lpstr>
      <vt:lpstr>'G-3'!Área_de_impresión</vt:lpstr>
      <vt:lpstr>'G-4'!Área_de_impresión</vt:lpstr>
      <vt:lpstr>'G-TOTAL'!Área_de_impresión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ING-PLANEAMIENTO</cp:lastModifiedBy>
  <cp:lastPrinted>2010-11-16T17:13:23Z</cp:lastPrinted>
  <dcterms:created xsi:type="dcterms:W3CDTF">1998-04-02T13:38:56Z</dcterms:created>
  <dcterms:modified xsi:type="dcterms:W3CDTF">2016-04-14T20:16:22Z</dcterms:modified>
</cp:coreProperties>
</file>